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กุมภาพันธ์ 2567\"/>
    </mc:Choice>
  </mc:AlternateContent>
  <xr:revisionPtr revIDLastSave="0" documentId="13_ncr:1_{CFE8AD4F-8741-479D-95E1-71A3086875E7}" xr6:coauthVersionLast="47" xr6:coauthVersionMax="47" xr10:uidLastSave="{00000000-0000-0000-0000-000000000000}"/>
  <bookViews>
    <workbookView xWindow="-108" yWindow="-108" windowWidth="23256" windowHeight="12456" tabRatio="808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นครพนม!$A$1:$AO$139</definedName>
    <definedName name="_xlnm._FilterDatabase" localSheetId="1" hidden="1">บึงกาฬ!$A$1:$AM$71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อุดรธานี!$A$1:$AR$1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M478" i="61" l="1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M401" i="61" s="1"/>
  <c r="AP57" i="39"/>
  <c r="AP58" i="39"/>
  <c r="AP59" i="39"/>
  <c r="AP60" i="39"/>
  <c r="AP61" i="39"/>
  <c r="AP62" i="39"/>
  <c r="AP63" i="39"/>
  <c r="AP64" i="39"/>
  <c r="M411" i="61" s="1"/>
  <c r="AP65" i="39"/>
  <c r="AP66" i="39"/>
  <c r="AP67" i="39"/>
  <c r="AP68" i="39"/>
  <c r="M417" i="61" s="1"/>
  <c r="AP69" i="39"/>
  <c r="AP70" i="39"/>
  <c r="AP71" i="39"/>
  <c r="AP72" i="39"/>
  <c r="M421" i="61" s="1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M437" i="61" s="1"/>
  <c r="AP85" i="39"/>
  <c r="AP86" i="39"/>
  <c r="AP87" i="39"/>
  <c r="AP88" i="39"/>
  <c r="M443" i="61" s="1"/>
  <c r="AP89" i="39"/>
  <c r="AP90" i="39"/>
  <c r="AP91" i="39"/>
  <c r="AP92" i="39"/>
  <c r="M449" i="61" s="1"/>
  <c r="AP93" i="39"/>
  <c r="AP94" i="39"/>
  <c r="AP95" i="39"/>
  <c r="AP96" i="39"/>
  <c r="M455" i="61" s="1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10" i="16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M58" i="19" s="1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10" i="19"/>
  <c r="L400" i="61"/>
  <c r="M400" i="61"/>
  <c r="L401" i="61"/>
  <c r="L402" i="61"/>
  <c r="M402" i="61"/>
  <c r="L403" i="61"/>
  <c r="M403" i="61"/>
  <c r="L406" i="61"/>
  <c r="M406" i="61"/>
  <c r="L407" i="61"/>
  <c r="M408" i="61"/>
  <c r="M409" i="61"/>
  <c r="M410" i="61"/>
  <c r="L411" i="61"/>
  <c r="L412" i="61"/>
  <c r="L415" i="61"/>
  <c r="M415" i="61"/>
  <c r="L416" i="61"/>
  <c r="L417" i="61"/>
  <c r="L418" i="61"/>
  <c r="M418" i="61"/>
  <c r="L419" i="61"/>
  <c r="M419" i="61"/>
  <c r="L420" i="61"/>
  <c r="M420" i="61"/>
  <c r="L421" i="61"/>
  <c r="L422" i="61"/>
  <c r="M422" i="61"/>
  <c r="L423" i="61"/>
  <c r="M423" i="61"/>
  <c r="L424" i="61"/>
  <c r="L425" i="61"/>
  <c r="L426" i="61"/>
  <c r="M426" i="61"/>
  <c r="M427" i="61"/>
  <c r="L430" i="61"/>
  <c r="M430" i="61"/>
  <c r="L431" i="61"/>
  <c r="L432" i="61"/>
  <c r="M432" i="61"/>
  <c r="M435" i="61"/>
  <c r="L436" i="61"/>
  <c r="L437" i="61"/>
  <c r="L438" i="61"/>
  <c r="M438" i="61"/>
  <c r="L441" i="61"/>
  <c r="M441" i="61"/>
  <c r="L442" i="61"/>
  <c r="M442" i="61"/>
  <c r="L443" i="61"/>
  <c r="L444" i="61"/>
  <c r="M444" i="61"/>
  <c r="L447" i="61"/>
  <c r="M447" i="61"/>
  <c r="L448" i="61"/>
  <c r="M448" i="61"/>
  <c r="L449" i="61"/>
  <c r="L450" i="61"/>
  <c r="M450" i="61"/>
  <c r="L451" i="61"/>
  <c r="M451" i="61"/>
  <c r="L455" i="61"/>
  <c r="L456" i="61"/>
  <c r="M456" i="61"/>
  <c r="L457" i="61"/>
  <c r="L458" i="61"/>
  <c r="M458" i="61"/>
  <c r="AI4" i="19"/>
  <c r="AK4" i="19"/>
  <c r="AL4" i="19"/>
  <c r="AL3" i="19" s="1"/>
  <c r="AI5" i="19"/>
  <c r="AK5" i="19"/>
  <c r="AL5" i="19"/>
  <c r="AI6" i="19"/>
  <c r="AK6" i="19"/>
  <c r="AL6" i="19"/>
  <c r="AI7" i="19"/>
  <c r="AK7" i="19"/>
  <c r="AL7" i="19"/>
  <c r="AI8" i="19"/>
  <c r="AK8" i="19"/>
  <c r="AL8" i="19"/>
  <c r="AI9" i="19"/>
  <c r="AK9" i="19"/>
  <c r="AM9" i="19" s="1"/>
  <c r="AL9" i="19"/>
  <c r="AM10" i="19"/>
  <c r="AM12" i="19"/>
  <c r="AM16" i="19"/>
  <c r="AM40" i="19"/>
  <c r="AM56" i="19"/>
  <c r="AM57" i="19"/>
  <c r="AM60" i="19"/>
  <c r="AM64" i="19"/>
  <c r="AI71" i="19"/>
  <c r="AK71" i="19"/>
  <c r="AL71" i="19"/>
  <c r="AM4" i="16"/>
  <c r="AN4" i="16"/>
  <c r="AP4" i="16"/>
  <c r="AP3" i="16" s="1"/>
  <c r="AQ4" i="16"/>
  <c r="AQ3" i="16" s="1"/>
  <c r="AM5" i="16"/>
  <c r="AN5" i="16"/>
  <c r="AO5" i="16" s="1"/>
  <c r="AP5" i="16"/>
  <c r="AQ5" i="16"/>
  <c r="AR5" i="16" s="1"/>
  <c r="AM6" i="16"/>
  <c r="AN6" i="16"/>
  <c r="AO6" i="16" s="1"/>
  <c r="AP6" i="16"/>
  <c r="AQ6" i="16"/>
  <c r="AM7" i="16"/>
  <c r="AN7" i="16"/>
  <c r="AP7" i="16"/>
  <c r="AQ7" i="16"/>
  <c r="AM8" i="16"/>
  <c r="AN8" i="16"/>
  <c r="AP8" i="16"/>
  <c r="AQ8" i="16"/>
  <c r="AM9" i="16"/>
  <c r="AN9" i="16"/>
  <c r="AP9" i="16"/>
  <c r="AQ9" i="16"/>
  <c r="AR20" i="16"/>
  <c r="AR35" i="16"/>
  <c r="AR95" i="16"/>
  <c r="AR97" i="16"/>
  <c r="AR113" i="16"/>
  <c r="L410" i="61"/>
  <c r="M424" i="61"/>
  <c r="M436" i="61"/>
  <c r="M407" i="61"/>
  <c r="M416" i="61"/>
  <c r="L409" i="61"/>
  <c r="L427" i="61"/>
  <c r="L435" i="61"/>
  <c r="H11" i="11"/>
  <c r="M457" i="61"/>
  <c r="L408" i="6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M412" i="61"/>
  <c r="C12" i="83"/>
  <c r="O583" i="61"/>
  <c r="N583" i="61"/>
  <c r="J550" i="61"/>
  <c r="K455" i="61" l="1"/>
  <c r="K431" i="61"/>
  <c r="K411" i="61"/>
  <c r="K416" i="61"/>
  <c r="K430" i="61"/>
  <c r="K424" i="61"/>
  <c r="K406" i="61"/>
  <c r="K423" i="61"/>
  <c r="K458" i="61"/>
  <c r="K454" i="61"/>
  <c r="K401" i="61"/>
  <c r="AL3" i="39"/>
  <c r="K435" i="61"/>
  <c r="K427" i="61"/>
  <c r="K403" i="61"/>
  <c r="K457" i="61"/>
  <c r="K451" i="61"/>
  <c r="AO3" i="39"/>
  <c r="AM3" i="39"/>
  <c r="AP3" i="39"/>
  <c r="AR189" i="16"/>
  <c r="AR187" i="16"/>
  <c r="AR186" i="16"/>
  <c r="AR185" i="16"/>
  <c r="AR183" i="16"/>
  <c r="AR182" i="16"/>
  <c r="AR173" i="16"/>
  <c r="AR76" i="16"/>
  <c r="AR72" i="16"/>
  <c r="AR52" i="16"/>
  <c r="AR48" i="16"/>
  <c r="AR8" i="16"/>
  <c r="AR6" i="16"/>
  <c r="AR162" i="16"/>
  <c r="AR146" i="16"/>
  <c r="AR145" i="16"/>
  <c r="AR128" i="16"/>
  <c r="AR109" i="16"/>
  <c r="AR106" i="16"/>
  <c r="AR105" i="16"/>
  <c r="AR104" i="16"/>
  <c r="AR31" i="16"/>
  <c r="AR144" i="16"/>
  <c r="AR129" i="16"/>
  <c r="AR212" i="16"/>
  <c r="AR210" i="16"/>
  <c r="AR208" i="16"/>
  <c r="AR196" i="16"/>
  <c r="AR217" i="16"/>
  <c r="AR215" i="16"/>
  <c r="AR214" i="16"/>
  <c r="AR205" i="16"/>
  <c r="AR203" i="16"/>
  <c r="AR202" i="16"/>
  <c r="AR192" i="16"/>
  <c r="AR125" i="16"/>
  <c r="AR122" i="16"/>
  <c r="AR121" i="16"/>
  <c r="AR120" i="16"/>
  <c r="AR111" i="16"/>
  <c r="AR44" i="16"/>
  <c r="AR40" i="16"/>
  <c r="AR24" i="16"/>
  <c r="AR19" i="16"/>
  <c r="AR17" i="16"/>
  <c r="AR15" i="16"/>
  <c r="AR9" i="16"/>
  <c r="AR7" i="16"/>
  <c r="AR201" i="16"/>
  <c r="AR199" i="16"/>
  <c r="AR198" i="16"/>
  <c r="AR180" i="16"/>
  <c r="AR176" i="16"/>
  <c r="AR171" i="16"/>
  <c r="AR170" i="16"/>
  <c r="AR169" i="16"/>
  <c r="AR168" i="16"/>
  <c r="AR165" i="16"/>
  <c r="AR161" i="16"/>
  <c r="AR159" i="16"/>
  <c r="AR151" i="16"/>
  <c r="AR135" i="16"/>
  <c r="AR133" i="16"/>
  <c r="AR98" i="16"/>
  <c r="AR92" i="16"/>
  <c r="AR88" i="16"/>
  <c r="AR84" i="16"/>
  <c r="AR80" i="16"/>
  <c r="AR67" i="16"/>
  <c r="AR63" i="16"/>
  <c r="AR59" i="16"/>
  <c r="AR55" i="16"/>
  <c r="AM48" i="19"/>
  <c r="AM44" i="19"/>
  <c r="AM42" i="19"/>
  <c r="AM41" i="19"/>
  <c r="AM32" i="19"/>
  <c r="AM28" i="19"/>
  <c r="AM26" i="19"/>
  <c r="AM25" i="19"/>
  <c r="AM24" i="19"/>
  <c r="AM68" i="19"/>
  <c r="AM66" i="19"/>
  <c r="AM65" i="19"/>
  <c r="AM52" i="19"/>
  <c r="AM50" i="19"/>
  <c r="AM49" i="19"/>
  <c r="AM36" i="19"/>
  <c r="AM34" i="19"/>
  <c r="AM33" i="19"/>
  <c r="AM20" i="19"/>
  <c r="AM18" i="19"/>
  <c r="AM17" i="19"/>
  <c r="AM6" i="19"/>
  <c r="AM71" i="19"/>
  <c r="AM8" i="19"/>
  <c r="AM4" i="19"/>
  <c r="AM3" i="19" s="1"/>
  <c r="AM5" i="19"/>
  <c r="AM70" i="19"/>
  <c r="AM69" i="19"/>
  <c r="AM62" i="19"/>
  <c r="AM61" i="19"/>
  <c r="AM54" i="19"/>
  <c r="AM53" i="19"/>
  <c r="AM46" i="19"/>
  <c r="AM45" i="19"/>
  <c r="AM38" i="19"/>
  <c r="AM37" i="19"/>
  <c r="AM30" i="19"/>
  <c r="AM29" i="19"/>
  <c r="AM22" i="19"/>
  <c r="AM21" i="19"/>
  <c r="AM14" i="19"/>
  <c r="AM13" i="19"/>
  <c r="AM7" i="19"/>
  <c r="AR213" i="16"/>
  <c r="AR211" i="16"/>
  <c r="AR197" i="16"/>
  <c r="AR195" i="16"/>
  <c r="AR194" i="16"/>
  <c r="AR181" i="16"/>
  <c r="AR179" i="16"/>
  <c r="AR178" i="16"/>
  <c r="AR160" i="16"/>
  <c r="AR141" i="16"/>
  <c r="AR138" i="16"/>
  <c r="AR137" i="16"/>
  <c r="AR136" i="16"/>
  <c r="AR114" i="16"/>
  <c r="AR96" i="16"/>
  <c r="AR91" i="16"/>
  <c r="AR87" i="16"/>
  <c r="AR68" i="16"/>
  <c r="AR64" i="16"/>
  <c r="AR36" i="16"/>
  <c r="AR32" i="16"/>
  <c r="AR14" i="16"/>
  <c r="AO9" i="16"/>
  <c r="AO8" i="16"/>
  <c r="AR209" i="16"/>
  <c r="AR207" i="16"/>
  <c r="AR206" i="16"/>
  <c r="AR204" i="16"/>
  <c r="AR193" i="16"/>
  <c r="AR191" i="16"/>
  <c r="AR190" i="16"/>
  <c r="AR188" i="16"/>
  <c r="AR177" i="16"/>
  <c r="AR175" i="16"/>
  <c r="AR174" i="16"/>
  <c r="AR172" i="16"/>
  <c r="AR167" i="16"/>
  <c r="AR157" i="16"/>
  <c r="AR154" i="16"/>
  <c r="AR153" i="16"/>
  <c r="AR152" i="16"/>
  <c r="AR149" i="16"/>
  <c r="AR130" i="16"/>
  <c r="AR127" i="16"/>
  <c r="AR112" i="16"/>
  <c r="AR103" i="16"/>
  <c r="AR101" i="16"/>
  <c r="AR83" i="16"/>
  <c r="AR79" i="16"/>
  <c r="AR60" i="16"/>
  <c r="AR56" i="16"/>
  <c r="AR51" i="16"/>
  <c r="AR47" i="16"/>
  <c r="AR28" i="16"/>
  <c r="AR27" i="16"/>
  <c r="AR23" i="16"/>
  <c r="AR12" i="16"/>
  <c r="AR11" i="16"/>
  <c r="AR216" i="16"/>
  <c r="AR200" i="16"/>
  <c r="AR184" i="16"/>
  <c r="AR143" i="16"/>
  <c r="AR119" i="16"/>
  <c r="AR117" i="16"/>
  <c r="AR75" i="16"/>
  <c r="AR71" i="16"/>
  <c r="AR43" i="16"/>
  <c r="AR39" i="16"/>
  <c r="AR166" i="16"/>
  <c r="AR156" i="16"/>
  <c r="AR155" i="16"/>
  <c r="AR150" i="16"/>
  <c r="AR140" i="16"/>
  <c r="AR139" i="16"/>
  <c r="AR134" i="16"/>
  <c r="AR124" i="16"/>
  <c r="AR123" i="16"/>
  <c r="AR118" i="16"/>
  <c r="AR108" i="16"/>
  <c r="AR107" i="16"/>
  <c r="AR102" i="16"/>
  <c r="AR90" i="16"/>
  <c r="AR89" i="16"/>
  <c r="AR82" i="16"/>
  <c r="AR81" i="16"/>
  <c r="AR74" i="16"/>
  <c r="AR73" i="16"/>
  <c r="AR66" i="16"/>
  <c r="AR65" i="16"/>
  <c r="AR58" i="16"/>
  <c r="AR57" i="16"/>
  <c r="AR50" i="16"/>
  <c r="AR49" i="16"/>
  <c r="AR42" i="16"/>
  <c r="AR41" i="16"/>
  <c r="AR34" i="16"/>
  <c r="AR33" i="16"/>
  <c r="AR26" i="16"/>
  <c r="AR25" i="16"/>
  <c r="AR18" i="16"/>
  <c r="AR10" i="16"/>
  <c r="AO7" i="16"/>
  <c r="AN3" i="16"/>
  <c r="AR16" i="16"/>
  <c r="AR164" i="16"/>
  <c r="AR163" i="16"/>
  <c r="AR158" i="16"/>
  <c r="AR148" i="16"/>
  <c r="AR147" i="16"/>
  <c r="AR142" i="16"/>
  <c r="AR132" i="16"/>
  <c r="AR131" i="16"/>
  <c r="AR126" i="16"/>
  <c r="AR116" i="16"/>
  <c r="AR115" i="16"/>
  <c r="AR110" i="16"/>
  <c r="AR100" i="16"/>
  <c r="AR99" i="16"/>
  <c r="AR94" i="16"/>
  <c r="AR93" i="16"/>
  <c r="AR86" i="16"/>
  <c r="AR85" i="16"/>
  <c r="AR78" i="16"/>
  <c r="AR77" i="16"/>
  <c r="AR70" i="16"/>
  <c r="AR69" i="16"/>
  <c r="AR62" i="16"/>
  <c r="AR61" i="16"/>
  <c r="AR54" i="16"/>
  <c r="AR53" i="16"/>
  <c r="AR46" i="16"/>
  <c r="AR45" i="16"/>
  <c r="AR38" i="16"/>
  <c r="AR37" i="16"/>
  <c r="AR30" i="16"/>
  <c r="AR29" i="16"/>
  <c r="AR22" i="16"/>
  <c r="AR21" i="16"/>
  <c r="AR13" i="16"/>
  <c r="AM67" i="19"/>
  <c r="AM63" i="19"/>
  <c r="AM59" i="19"/>
  <c r="AM55" i="19"/>
  <c r="AM51" i="19"/>
  <c r="AM47" i="19"/>
  <c r="AM43" i="19"/>
  <c r="AM39" i="19"/>
  <c r="AM35" i="19"/>
  <c r="AM31" i="19"/>
  <c r="AM27" i="19"/>
  <c r="AM23" i="19"/>
  <c r="AM19" i="19"/>
  <c r="AM15" i="19"/>
  <c r="AM11" i="19"/>
  <c r="AI3" i="19"/>
  <c r="AK3" i="19"/>
  <c r="AM3" i="16"/>
  <c r="AR4" i="16"/>
  <c r="AR3" i="16" s="1"/>
  <c r="AO4" i="16"/>
  <c r="K447" i="61"/>
  <c r="K415" i="61"/>
  <c r="K409" i="61"/>
  <c r="K449" i="61"/>
  <c r="K443" i="61"/>
  <c r="K419" i="61"/>
  <c r="K456" i="61"/>
  <c r="K450" i="61"/>
  <c r="K444" i="61"/>
  <c r="K438" i="61"/>
  <c r="K432" i="61"/>
  <c r="K426" i="61"/>
  <c r="K422" i="61"/>
  <c r="K418" i="61"/>
  <c r="K412" i="61"/>
  <c r="K408" i="61"/>
  <c r="K402" i="61"/>
  <c r="K442" i="61"/>
  <c r="K436" i="61"/>
  <c r="K410" i="61"/>
  <c r="Y3" i="32"/>
  <c r="K448" i="61"/>
  <c r="M454" i="61"/>
  <c r="L454" i="61"/>
  <c r="L459" i="61" s="1"/>
  <c r="K441" i="61"/>
  <c r="Q443" i="61"/>
  <c r="R443" i="61"/>
  <c r="K437" i="61"/>
  <c r="K425" i="61"/>
  <c r="K421" i="61"/>
  <c r="K417" i="61"/>
  <c r="K407" i="61"/>
  <c r="K420" i="61"/>
  <c r="K400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N3" i="39" l="1"/>
  <c r="AO3" i="16"/>
  <c r="K459" i="61"/>
  <c r="AF3" i="34"/>
  <c r="AJ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AA3" i="32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L311" i="61" s="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M287" i="61" l="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M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O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O57" i="30"/>
  <c r="K736" i="61"/>
  <c r="K659" i="61"/>
  <c r="K593" i="61"/>
  <c r="K727" i="61"/>
  <c r="K685" i="61"/>
  <c r="K651" i="61"/>
  <c r="K617" i="61"/>
  <c r="AO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O27" i="30"/>
  <c r="AO116" i="30"/>
  <c r="AO74" i="30"/>
  <c r="K732" i="61"/>
  <c r="K715" i="61"/>
  <c r="K700" i="61"/>
  <c r="K682" i="61"/>
  <c r="K665" i="61"/>
  <c r="K648" i="61"/>
  <c r="AO80" i="30"/>
  <c r="AO17" i="30"/>
  <c r="K731" i="61"/>
  <c r="K714" i="61"/>
  <c r="K699" i="61"/>
  <c r="K681" i="61"/>
  <c r="K664" i="61"/>
  <c r="K639" i="61"/>
  <c r="K629" i="61"/>
  <c r="K622" i="61"/>
  <c r="K613" i="61"/>
  <c r="K597" i="61"/>
  <c r="AO132" i="30"/>
  <c r="AO110" i="30"/>
  <c r="AO95" i="30"/>
  <c r="AO73" i="30"/>
  <c r="AO52" i="30"/>
  <c r="AO36" i="30"/>
  <c r="AO16" i="30"/>
  <c r="K630" i="61"/>
  <c r="K623" i="61"/>
  <c r="K614" i="61"/>
  <c r="K605" i="61"/>
  <c r="K598" i="61"/>
  <c r="K591" i="61"/>
  <c r="AO137" i="30"/>
  <c r="AO122" i="30"/>
  <c r="AO50" i="30"/>
  <c r="AO131" i="30"/>
  <c r="AO109" i="30"/>
  <c r="AO89" i="30"/>
  <c r="AO72" i="30"/>
  <c r="AO31" i="30"/>
  <c r="AO15" i="30"/>
  <c r="AO96" i="30"/>
  <c r="AO37" i="30"/>
  <c r="AO125" i="30"/>
  <c r="AO108" i="30"/>
  <c r="AO88" i="30"/>
  <c r="AO51" i="30"/>
  <c r="AO30" i="30"/>
  <c r="AO10" i="30"/>
  <c r="AO124" i="30"/>
  <c r="AO105" i="30"/>
  <c r="AO87" i="30"/>
  <c r="AO66" i="30"/>
  <c r="AO45" i="30"/>
  <c r="AO29" i="30"/>
  <c r="AO9" i="30"/>
  <c r="AO67" i="30"/>
  <c r="AO114" i="30"/>
  <c r="AO34" i="30"/>
  <c r="AO123" i="30"/>
  <c r="AO104" i="30"/>
  <c r="AO81" i="30"/>
  <c r="AO65" i="30"/>
  <c r="AO44" i="30"/>
  <c r="AO24" i="30"/>
  <c r="AO8" i="30"/>
  <c r="AO139" i="30"/>
  <c r="AO118" i="30"/>
  <c r="AO103" i="30"/>
  <c r="AO59" i="30"/>
  <c r="AO43" i="30"/>
  <c r="AO23" i="30"/>
  <c r="AO138" i="30"/>
  <c r="AO117" i="30"/>
  <c r="AO97" i="30"/>
  <c r="AO79" i="30"/>
  <c r="AO58" i="30"/>
  <c r="AO38" i="30"/>
  <c r="AO22" i="30"/>
  <c r="R738" i="61"/>
  <c r="Q738" i="61"/>
  <c r="AO130" i="30"/>
  <c r="AO115" i="30"/>
  <c r="AO107" i="30"/>
  <c r="AO102" i="30"/>
  <c r="AO94" i="30"/>
  <c r="AO86" i="30"/>
  <c r="AO78" i="30"/>
  <c r="AO64" i="30"/>
  <c r="AO56" i="30"/>
  <c r="AO42" i="30"/>
  <c r="AO35" i="30"/>
  <c r="AO28" i="30"/>
  <c r="AO21" i="30"/>
  <c r="AO14" i="30"/>
  <c r="AO7" i="30"/>
  <c r="AO136" i="30"/>
  <c r="AO129" i="30"/>
  <c r="AO121" i="30"/>
  <c r="AO101" i="30"/>
  <c r="AO93" i="30"/>
  <c r="AO85" i="30"/>
  <c r="AO77" i="30"/>
  <c r="AO71" i="30"/>
  <c r="AO63" i="30"/>
  <c r="AO55" i="30"/>
  <c r="AO49" i="30"/>
  <c r="AO41" i="30"/>
  <c r="AO20" i="30"/>
  <c r="AO13" i="30"/>
  <c r="AO6" i="30"/>
  <c r="AO135" i="30"/>
  <c r="AO120" i="30"/>
  <c r="AO92" i="30"/>
  <c r="AO76" i="30"/>
  <c r="AO62" i="30"/>
  <c r="AO134" i="30"/>
  <c r="AO127" i="30"/>
  <c r="AO119" i="30"/>
  <c r="AO112" i="30"/>
  <c r="AO91" i="30"/>
  <c r="AO83" i="30"/>
  <c r="AO69" i="30"/>
  <c r="AO61" i="30"/>
  <c r="AO47" i="30"/>
  <c r="AO33" i="30"/>
  <c r="AO26" i="30"/>
  <c r="AO19" i="30"/>
  <c r="AO11" i="30"/>
  <c r="AO128" i="30"/>
  <c r="AO113" i="30"/>
  <c r="AO100" i="30"/>
  <c r="AO84" i="30"/>
  <c r="AO70" i="30"/>
  <c r="AO54" i="30"/>
  <c r="AO48" i="30"/>
  <c r="AO40" i="30"/>
  <c r="AO12" i="30"/>
  <c r="AO5" i="30"/>
  <c r="K643" i="61"/>
  <c r="AO126" i="30"/>
  <c r="AO111" i="30"/>
  <c r="AO106" i="30"/>
  <c r="AO98" i="30"/>
  <c r="AO90" i="30"/>
  <c r="AO82" i="30"/>
  <c r="AO75" i="30"/>
  <c r="AO68" i="30"/>
  <c r="AO60" i="30"/>
  <c r="AO53" i="30"/>
  <c r="AO46" i="30"/>
  <c r="AO39" i="30"/>
  <c r="AO32" i="30"/>
  <c r="AO25" i="30"/>
  <c r="AO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O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N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K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O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L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J3" i="19"/>
  <c r="AJ4" i="19"/>
  <c r="AJ6" i="19"/>
  <c r="AH6" i="19"/>
  <c r="AH71" i="19"/>
  <c r="AJ71" i="19"/>
  <c r="AJ5" i="19"/>
  <c r="AH5" i="19"/>
  <c r="AJ8" i="19"/>
  <c r="AH8" i="19"/>
  <c r="AH4" i="19"/>
  <c r="AH3" i="19"/>
  <c r="AH7" i="19"/>
  <c r="AJ7" i="19"/>
  <c r="AJ9" i="19"/>
  <c r="AH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<sst xmlns="http://schemas.openxmlformats.org/spreadsheetml/2006/main" count="13090" uniqueCount="2675">
  <si>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</si>
  <si>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</si>
  <si>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</si>
  <si>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</si>
  <si>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</si>
  <si>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</si>
  <si>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</si>
  <si>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</si>
  <si>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</si>
  <si>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</si>
  <si>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</si>
  <si>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</si>
  <si>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</si>
  <si>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</si>
  <si>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</si>
  <si>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</si>
  <si>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</si>
  <si>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</si>
  <si>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</si>
  <si>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</si>
  <si>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</si>
  <si>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</si>
  <si>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</si>
  <si>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</si>
  <si>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</si>
  <si>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</si>
  <si>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</si>
  <si>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</si>
  <si>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</si>
  <si>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</si>
  <si>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</si>
  <si>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</si>
  <si>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</si>
  <si>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</si>
  <si>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</si>
  <si>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</si>
  <si>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</si>
  <si>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</si>
  <si>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</si>
  <si>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</si>
  <si>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</si>
  <si>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</si>
  <si>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</si>
  <si>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</si>
  <si>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</si>
  <si>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</si>
  <si>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</si>
  <si>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</si>
  <si>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</si>
  <si>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</si>
  <si>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</si>
  <si>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</si>
  <si>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</si>
  <si>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</si>
  <si>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</si>
  <si>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</si>
  <si>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</si>
  <si>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</si>
  <si>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</si>
  <si>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</si>
  <si>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</si>
  <si>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</si>
  <si>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</si>
  <si>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</si>
  <si>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</si>
  <si>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</si>
  <si>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</si>
  <si>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</si>
  <si>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</si>
  <si>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</si>
  <si>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</si>
  <si>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</si>
  <si>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</si>
  <si>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</si>
  <si>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</si>
  <si>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</si>
  <si>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</si>
  <si>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</si>
  <si>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</si>
  <si>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</si>
  <si>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</si>
  <si>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</si>
  <si>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</si>
  <si>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</si>
  <si>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</si>
  <si>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</si>
  <si>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</si>
  <si>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</si>
  <si>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</si>
  <si>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</si>
  <si>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</si>
  <si>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</si>
  <si>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</si>
  <si>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</si>
  <si>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</si>
  <si>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</si>
  <si>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</si>
  <si>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</si>
  <si>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</si>
  <si>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</si>
  <si>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</si>
  <si>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</si>
  <si>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</si>
  <si>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</si>
  <si>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</si>
  <si>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</si>
  <si>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</si>
  <si>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</si>
  <si>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</si>
  <si>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</si>
  <si>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</si>
  <si>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</si>
  <si>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</si>
  <si>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</si>
  <si>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</si>
  <si>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</si>
  <si>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</si>
  <si>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</si>
  <si>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</si>
  <si>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</si>
  <si>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</si>
  <si>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</si>
  <si>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</si>
  <si>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</si>
  <si>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</si>
  <si>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</si>
  <si>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</si>
  <si>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</si>
  <si>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</si>
  <si>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</si>
  <si>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</si>
  <si>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</si>
  <si>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</si>
  <si>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</si>
  <si>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</si>
  <si>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</si>
  <si>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</si>
  <si>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</si>
  <si>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</si>
  <si>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</si>
  <si>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</si>
  <si>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</si>
  <si>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</si>
  <si>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</si>
  <si>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</si>
  <si>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</si>
  <si>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</si>
  <si>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</si>
  <si>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</si>
  <si>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</si>
  <si>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</si>
  <si>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</si>
  <si>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</si>
  <si>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</si>
  <si>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</si>
  <si>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</si>
  <si>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</si>
  <si>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</si>
  <si>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</si>
  <si>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</si>
  <si>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</si>
  <si>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</si>
  <si>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</si>
  <si>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</si>
  <si>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</si>
  <si>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</si>
  <si>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</si>
  <si>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</si>
  <si>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</si>
  <si>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</si>
  <si>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</si>
  <si>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</si>
  <si>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</si>
  <si>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</si>
  <si>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</si>
  <si>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</si>
  <si>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</si>
  <si>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</si>
  <si>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</si>
  <si>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</si>
  <si>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</si>
  <si>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</si>
  <si>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</si>
  <si>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</si>
  <si>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</si>
  <si>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</si>
  <si>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</si>
  <si>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</si>
  <si>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</si>
  <si>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</si>
  <si>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</si>
  <si>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</si>
  <si>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</si>
  <si>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</si>
  <si>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</si>
  <si>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</si>
  <si>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</si>
  <si>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</si>
  <si>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</si>
  <si>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</si>
  <si>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</si>
  <si>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</si>
  <si>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</si>
  <si>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</si>
  <si>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</si>
  <si>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</si>
  <si>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</si>
  <si>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</si>
  <si>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</si>
  <si>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</si>
  <si>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</si>
  <si>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</si>
  <si>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</si>
  <si>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</si>
  <si>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</si>
  <si>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</si>
  <si>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</si>
  <si>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</si>
  <si>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</si>
  <si>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</si>
  <si>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</si>
  <si>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</si>
  <si>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</si>
  <si>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</si>
  <si>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</si>
  <si>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</si>
  <si>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</si>
  <si>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</si>
  <si>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</si>
  <si>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</si>
  <si>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</si>
  <si>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</si>
  <si>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</si>
  <si>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</si>
  <si>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</si>
  <si>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</si>
  <si>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</si>
  <si>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</si>
  <si>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</si>
  <si>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</si>
  <si>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</si>
  <si>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</si>
  <si>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</si>
  <si>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</si>
  <si>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</si>
  <si>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</si>
  <si>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</si>
  <si>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</si>
  <si>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</si>
  <si>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</si>
  <si>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</si>
  <si>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</si>
  <si>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</si>
  <si>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</si>
  <si>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</si>
  <si>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</si>
  <si>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</si>
  <si>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</si>
  <si>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</si>
  <si>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</si>
  <si>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</si>
  <si>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</si>
  <si>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</si>
  <si>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</si>
  <si>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</si>
  <si>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</si>
  <si>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</si>
  <si>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</si>
  <si>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</si>
  <si>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</si>
  <si>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</si>
  <si>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</si>
  <si>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</si>
  <si>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</si>
  <si>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</si>
  <si>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</si>
  <si>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</si>
  <si>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</si>
  <si>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</si>
  <si>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</si>
  <si>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</si>
  <si>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</si>
  <si>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</si>
  <si>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</si>
  <si>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</si>
  <si>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</si>
  <si>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</si>
  <si>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</si>
  <si>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</si>
  <si>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</si>
  <si>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</si>
  <si>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</si>
  <si>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</si>
  <si>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</si>
  <si>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</si>
  <si>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</si>
  <si>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</si>
  <si>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</si>
  <si>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</si>
  <si>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</si>
  <si>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</si>
  <si>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</si>
  <si>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</si>
  <si>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</si>
  <si>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</si>
  <si>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</si>
  <si>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</si>
  <si>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</si>
  <si>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</si>
  <si>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</si>
  <si>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</si>
  <si>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</si>
  <si>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</si>
  <si>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</si>
  <si>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</si>
  <si>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</si>
  <si>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</si>
  <si>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</si>
  <si>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</si>
  <si>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</si>
  <si>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</si>
  <si>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</si>
  <si>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</si>
  <si>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</si>
  <si>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</si>
  <si>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</si>
  <si>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</si>
  <si>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</si>
  <si>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</si>
  <si>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</si>
  <si>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</si>
  <si>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</si>
  <si>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</si>
  <si>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</si>
  <si>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</si>
  <si>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</si>
  <si>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</si>
  <si>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</si>
  <si>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</si>
  <si>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</si>
  <si>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</si>
  <si>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</si>
  <si>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</si>
  <si>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</si>
  <si>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</si>
  <si>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</si>
  <si>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</si>
  <si>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</si>
  <si>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</si>
  <si>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</si>
  <si>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</si>
  <si>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</si>
  <si>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</si>
  <si>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</si>
  <si>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</si>
  <si>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</si>
  <si>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</si>
  <si>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</si>
  <si>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</si>
  <si>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</si>
  <si>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</si>
  <si>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</si>
  <si>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</si>
  <si>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</si>
  <si>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</si>
  <si>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</si>
  <si>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</si>
  <si>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</si>
  <si>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</si>
  <si>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</si>
  <si>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</si>
  <si>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</si>
  <si>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</si>
  <si>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</si>
  <si>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</si>
  <si>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</si>
  <si>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</si>
  <si>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</si>
  <si>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</si>
  <si>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</si>
  <si>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</si>
  <si>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</si>
  <si>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</si>
  <si>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</si>
  <si>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</si>
  <si>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</si>
  <si>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</si>
  <si>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</si>
  <si>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</si>
  <si>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</si>
  <si>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</si>
  <si>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</si>
  <si>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</si>
  <si>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</si>
  <si>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</si>
  <si>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</si>
  <si>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</si>
  <si>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</si>
  <si>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</si>
  <si>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</si>
  <si>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</si>
  <si>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</si>
  <si>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</si>
  <si>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</si>
  <si>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</si>
  <si>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</si>
  <si>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</si>
  <si>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</si>
  <si>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</si>
  <si>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</si>
  <si>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</si>
  <si>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</si>
  <si>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</si>
  <si>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</si>
  <si>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</si>
  <si>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</si>
  <si>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</si>
  <si>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</si>
  <si>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</si>
  <si>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</si>
  <si>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</si>
  <si>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</si>
  <si>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</si>
  <si>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</si>
  <si>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</si>
  <si>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</si>
  <si>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</si>
  <si>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</si>
  <si>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</si>
  <si>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</si>
  <si>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</si>
  <si>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</si>
  <si>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</si>
  <si>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</si>
  <si>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</si>
  <si>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</si>
  <si>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</si>
  <si>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</si>
  <si>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</si>
  <si>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</si>
  <si>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</si>
  <si>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</si>
  <si>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</si>
  <si>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</si>
  <si>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</si>
  <si>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</si>
  <si>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</si>
  <si>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</si>
  <si>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</si>
  <si>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</si>
  <si>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</si>
  <si>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</si>
  <si>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</si>
  <si>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</si>
  <si>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</si>
  <si>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</si>
  <si>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</si>
  <si>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</si>
  <si>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</si>
  <si>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</si>
  <si>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</si>
  <si>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</si>
  <si>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</si>
  <si>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</si>
  <si>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</si>
  <si>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</si>
  <si>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</si>
  <si>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</si>
  <si>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</si>
  <si>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</si>
  <si>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</si>
  <si>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</si>
  <si>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</si>
  <si>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</si>
  <si>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</si>
  <si>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</si>
  <si>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</si>
  <si>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</si>
  <si>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</si>
  <si>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</si>
  <si>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</si>
  <si>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</si>
  <si>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</si>
  <si>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</si>
  <si>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</si>
  <si>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</si>
  <si>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</si>
  <si>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</si>
  <si>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</si>
  <si>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</si>
  <si>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</si>
  <si>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</si>
  <si>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</si>
  <si>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</si>
  <si>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</si>
  <si>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</si>
  <si>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</si>
  <si>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</si>
  <si>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</si>
  <si>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</si>
  <si>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</si>
  <si>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</si>
  <si>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</si>
  <si>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</si>
  <si>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</si>
  <si>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</si>
  <si>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</si>
  <si>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</si>
  <si>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</si>
  <si>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</si>
  <si>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</si>
  <si>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</si>
  <si>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</si>
  <si>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</si>
  <si>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</si>
  <si>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</si>
  <si>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</si>
  <si>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</si>
  <si>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</si>
  <si>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</si>
  <si>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</si>
  <si>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</si>
  <si>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</si>
  <si>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</si>
  <si>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</si>
  <si>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</si>
  <si>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</si>
  <si>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</si>
  <si>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</si>
  <si>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</si>
  <si>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</si>
  <si>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</si>
  <si>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</si>
  <si>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</si>
  <si>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</si>
  <si>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</si>
  <si>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</si>
  <si>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</si>
  <si>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</si>
  <si>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</si>
  <si>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</si>
  <si>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</si>
  <si>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</si>
  <si>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</si>
  <si>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</si>
  <si>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</si>
  <si>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</si>
  <si>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</si>
  <si>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</si>
  <si>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</si>
  <si>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</si>
  <si>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</si>
  <si>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</si>
  <si>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</si>
  <si>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</si>
  <si>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</si>
  <si>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</si>
  <si>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</si>
  <si>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</si>
  <si>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</si>
  <si>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</si>
  <si>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</si>
  <si>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</si>
  <si>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</si>
  <si>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</si>
  <si>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</si>
  <si>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</si>
  <si>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</si>
  <si>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</si>
  <si>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</si>
  <si>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</si>
  <si>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</si>
  <si>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</si>
  <si>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</si>
  <si>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</si>
  <si>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</si>
  <si>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</si>
  <si>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</si>
  <si>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</si>
  <si>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</si>
  <si>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</si>
  <si>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</si>
  <si>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</si>
  <si>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</si>
  <si>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</si>
  <si>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</si>
  <si>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</si>
  <si>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</si>
  <si>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</si>
  <si>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</si>
  <si>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</si>
  <si>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</si>
  <si>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</si>
  <si>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</si>
  <si>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</si>
  <si>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</si>
  <si>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</si>
  <si>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</si>
  <si>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</si>
  <si>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</si>
  <si>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</si>
  <si>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</si>
  <si>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</si>
  <si>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</si>
  <si>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</si>
  <si>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</si>
  <si>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</si>
  <si>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</si>
  <si>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</si>
  <si>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</si>
  <si>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</si>
  <si>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</si>
  <si>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</si>
  <si>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</si>
  <si>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</si>
  <si>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</si>
  <si>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</si>
  <si>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</si>
  <si>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</si>
  <si>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</si>
  <si>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</si>
  <si>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</si>
  <si>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</si>
  <si>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</si>
  <si>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</si>
  <si>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</si>
  <si>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</si>
  <si>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</si>
  <si>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</si>
  <si>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</si>
  <si>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</si>
  <si>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</si>
  <si>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</si>
  <si>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</si>
  <si>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</si>
  <si>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</si>
  <si>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</si>
  <si>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</si>
  <si>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</si>
  <si>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</si>
  <si>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</si>
  <si>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</si>
  <si>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</si>
  <si>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</si>
  <si>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</si>
  <si>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</si>
  <si>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</si>
  <si>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</si>
  <si>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</si>
  <si>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</si>
  <si>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</si>
  <si>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</si>
  <si>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</si>
  <si>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</si>
  <si>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</si>
  <si>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</si>
  <si>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</si>
  <si>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</si>
  <si>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</si>
  <si>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</si>
  <si>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</si>
  <si>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</si>
  <si>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</si>
  <si>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</si>
  <si>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</si>
  <si>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</si>
  <si>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</si>
  <si>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</si>
  <si>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</si>
  <si>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</si>
  <si>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</si>
  <si>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</si>
  <si>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</si>
  <si>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</si>
  <si>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</si>
  <si>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</si>
  <si>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</si>
  <si>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</si>
  <si>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</si>
  <si>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</si>
  <si>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</si>
  <si>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</si>
  <si>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</si>
  <si>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</si>
  <si>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</si>
  <si>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</si>
  <si>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</si>
  <si>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</si>
  <si>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</si>
  <si>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</si>
  <si>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</si>
  <si>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</si>
  <si>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</si>
  <si>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</si>
  <si>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</si>
  <si>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</si>
  <si>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</si>
  <si>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</si>
  <si>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</si>
  <si>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</si>
  <si>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</si>
  <si>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</si>
  <si>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</si>
  <si>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</si>
  <si>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</si>
  <si>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</si>
  <si>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</si>
  <si>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</si>
  <si>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</si>
  <si>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</si>
  <si>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</si>
  <si>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</si>
  <si>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</si>
  <si>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</si>
  <si>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</si>
  <si>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</si>
  <si>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</si>
  <si>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</si>
  <si>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</si>
  <si>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</si>
  <si>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</si>
  <si>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</si>
  <si>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</si>
  <si>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</si>
  <si>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</si>
  <si>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</si>
  <si>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</si>
  <si>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</si>
  <si>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</si>
  <si>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</si>
  <si>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</si>
  <si>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</si>
  <si>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</si>
  <si>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</si>
  <si>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</si>
  <si>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</si>
  <si>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</si>
  <si>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</si>
  <si>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</si>
  <si>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</si>
  <si>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</si>
  <si>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</si>
  <si>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</si>
  <si>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</si>
  <si>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</si>
  <si>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</si>
  <si>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</si>
  <si>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</si>
  <si>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</si>
  <si>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</si>
  <si>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</si>
  <si>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</si>
  <si>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</si>
  <si>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</si>
  <si>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</si>
  <si>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</si>
  <si>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</si>
  <si>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</si>
  <si>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</si>
  <si>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</si>
  <si>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</si>
  <si>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</si>
  <si>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</si>
  <si>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</si>
  <si>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</si>
  <si>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</si>
  <si>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</si>
  <si>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</si>
  <si>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</si>
  <si>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</si>
  <si>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</si>
  <si>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</si>
  <si>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</si>
  <si>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</si>
  <si>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</si>
  <si>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</si>
  <si>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</si>
  <si>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</si>
  <si>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</si>
  <si>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</si>
  <si>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</si>
  <si>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</si>
  <si>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</si>
  <si>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</si>
  <si>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</si>
  <si>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</si>
  <si>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</si>
  <si>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</si>
  <si>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</si>
  <si>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</si>
  <si>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</si>
  <si>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</si>
  <si>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</si>
  <si>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</si>
  <si>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</si>
  <si>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</si>
  <si>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</si>
  <si>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</si>
  <si>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</si>
  <si>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</si>
  <si>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</si>
  <si>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</si>
  <si>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</si>
  <si>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</si>
  <si>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</si>
  <si>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</si>
  <si>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</si>
  <si>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</si>
  <si>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</si>
  <si>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</si>
  <si>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</si>
  <si>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</si>
  <si>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</si>
  <si>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</si>
  <si>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</si>
  <si>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</si>
  <si>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</si>
  <si>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</si>
  <si>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</si>
  <si>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</si>
  <si>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</si>
  <si>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</si>
  <si>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</si>
  <si>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</si>
  <si>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</si>
  <si>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</si>
  <si>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</si>
  <si>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</si>
  <si>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</si>
  <si>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</si>
  <si>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</si>
  <si>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</si>
  <si>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</si>
  <si>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</si>
  <si>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</si>
  <si>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</si>
  <si>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</si>
  <si>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</si>
  <si>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</si>
  <si>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</si>
  <si>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</si>
  <si>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</si>
  <si>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</si>
  <si>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</si>
  <si>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</si>
  <si>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</si>
  <si>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</si>
  <si>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</si>
  <si>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</si>
  <si>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</si>
  <si>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</si>
  <si>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</si>
  <si>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</si>
  <si>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</si>
  <si>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</si>
  <si>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</si>
  <si>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</si>
  <si>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</si>
  <si>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</si>
  <si>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</si>
  <si>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</si>
  <si>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</si>
  <si>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</si>
  <si>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</si>
  <si>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</si>
  <si>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</si>
  <si>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</si>
  <si>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</si>
  <si>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</si>
  <si>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</si>
  <si>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</si>
  <si>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</si>
  <si>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</si>
  <si>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</si>
  <si>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</si>
  <si>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</si>
  <si>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</si>
  <si>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</si>
  <si>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</si>
  <si>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</si>
  <si>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</si>
  <si>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</si>
  <si>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</si>
  <si>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</si>
  <si>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</si>
  <si>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</si>
  <si>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</si>
  <si>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</si>
  <si>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</si>
  <si>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</si>
  <si>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</si>
  <si>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</si>
  <si>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</si>
  <si>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</si>
  <si>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</si>
  <si>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</si>
  <si>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</si>
  <si>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</si>
  <si>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</si>
  <si>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</si>
  <si>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</si>
  <si>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</si>
  <si>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</si>
  <si>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</si>
  <si>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</si>
  <si>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</si>
  <si>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</si>
  <si>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</si>
  <si>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</si>
  <si>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</si>
  <si>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</si>
  <si>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</si>
  <si>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</si>
  <si>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</si>
  <si>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</si>
  <si>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</si>
  <si>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</si>
  <si>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</si>
  <si>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</si>
  <si>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</si>
  <si>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</si>
  <si>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</si>
  <si>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</si>
  <si>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</si>
  <si>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</si>
  <si>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</si>
  <si>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</si>
  <si>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</si>
  <si>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</si>
  <si>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</si>
  <si>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</si>
  <si>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</si>
  <si>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</si>
  <si>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</si>
  <si>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</si>
  <si>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</si>
  <si>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</si>
  <si>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</si>
  <si>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</si>
  <si>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</si>
  <si>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</si>
  <si>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</si>
  <si>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</si>
  <si>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</si>
  <si>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</si>
  <si>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</si>
  <si>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</si>
  <si>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</si>
  <si>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</si>
  <si>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</si>
  <si>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</si>
  <si>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</si>
  <si>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</si>
  <si>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</si>
  <si>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</si>
  <si>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</si>
  <si>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</si>
  <si>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</si>
  <si>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</si>
  <si>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</si>
  <si>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</si>
  <si>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</si>
  <si>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</si>
  <si>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</si>
  <si>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</si>
  <si>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</si>
  <si>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</si>
  <si>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</si>
  <si>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</si>
  <si>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</si>
  <si>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</si>
  <si>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</si>
  <si>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</si>
  <si>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</si>
  <si>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</si>
  <si>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</si>
  <si>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</si>
  <si>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</si>
  <si>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</si>
  <si>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</si>
  <si>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</si>
  <si>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</si>
  <si>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</si>
  <si>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</si>
  <si>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</si>
  <si>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</si>
  <si>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</si>
  <si>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</si>
  <si>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</si>
  <si>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</si>
  <si>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</si>
  <si>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</si>
  <si>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</si>
  <si>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</si>
  <si>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</si>
  <si>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</si>
  <si>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</si>
  <si>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</si>
  <si>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</si>
  <si>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</si>
  <si>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</si>
  <si>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</si>
  <si>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</si>
  <si>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</si>
  <si>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</si>
  <si>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</si>
  <si>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</si>
  <si>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</si>
  <si>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</si>
  <si>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</si>
  <si>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</si>
  <si>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</si>
  <si>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</si>
  <si>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</si>
  <si>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</si>
  <si>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</si>
  <si>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</si>
  <si>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</si>
  <si>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</si>
  <si>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</si>
  <si>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</si>
  <si>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</si>
  <si>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</si>
  <si>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</si>
  <si>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</si>
  <si>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</si>
  <si>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</si>
  <si>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</si>
  <si>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</si>
  <si>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</si>
  <si>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</si>
  <si>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</si>
  <si>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</si>
  <si>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</si>
  <si>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</si>
  <si>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</si>
  <si>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</si>
  <si>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</si>
  <si>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</si>
  <si>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</si>
  <si>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</si>
  <si>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</si>
  <si>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</si>
  <si>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</si>
  <si>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</si>
  <si>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</si>
  <si>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</si>
  <si>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</si>
  <si>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</si>
  <si>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</si>
  <si>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</si>
  <si>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</si>
  <si>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</si>
  <si>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</si>
  <si>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</si>
  <si>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</si>
  <si>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</si>
  <si>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</si>
  <si>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</si>
  <si>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</si>
  <si>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</si>
  <si>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</si>
  <si>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</si>
  <si>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</si>
  <si>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</si>
  <si>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</si>
  <si>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</si>
  <si>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</si>
  <si>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</si>
  <si>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</si>
  <si>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</si>
  <si>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</si>
  <si>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</si>
  <si>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</si>
  <si>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</si>
  <si>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</si>
  <si>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</si>
  <si>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</si>
  <si>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</si>
  <si>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</si>
  <si>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</si>
  <si>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</si>
  <si>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</si>
  <si>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</si>
  <si>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</si>
  <si>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</si>
  <si>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</si>
  <si>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</si>
  <si>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</si>
  <si>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</si>
  <si>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</si>
  <si>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</si>
  <si>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</si>
  <si>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</si>
  <si>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</si>
  <si>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</si>
  <si>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</si>
  <si>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</si>
  <si>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</si>
  <si>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</si>
  <si>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</si>
  <si>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</si>
  <si>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</si>
  <si>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</si>
  <si>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</si>
  <si>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</si>
  <si>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</si>
  <si>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</si>
  <si>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</si>
  <si>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</si>
  <si>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</si>
  <si>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</si>
  <si>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</si>
  <si>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</si>
  <si>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</si>
  <si>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</si>
  <si>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</si>
  <si>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</si>
  <si>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</si>
  <si>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</si>
  <si>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</si>
  <si>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</si>
  <si>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</si>
  <si>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</si>
  <si>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</si>
  <si>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</si>
  <si>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</si>
  <si>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</si>
  <si>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</si>
  <si>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</si>
  <si>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</si>
  <si>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</si>
  <si>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</si>
  <si>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</si>
  <si>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</si>
  <si>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</si>
  <si>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</si>
  <si>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</si>
  <si>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</si>
  <si>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</si>
  <si>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</si>
  <si>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</si>
  <si>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</si>
  <si>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</si>
  <si>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</si>
  <si>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</si>
  <si>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</si>
  <si>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</si>
  <si>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</si>
  <si>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</si>
  <si>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</si>
  <si>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</si>
  <si>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</si>
  <si>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</si>
  <si>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</si>
  <si>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</si>
  <si>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</si>
  <si>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</si>
  <si>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</si>
  <si>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</si>
  <si>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</si>
  <si>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</si>
  <si>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</si>
  <si>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</si>
  <si>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</si>
  <si>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</si>
  <si>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</si>
  <si>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</si>
  <si>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</si>
  <si>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</si>
  <si>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</si>
  <si>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</si>
  <si>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</si>
  <si>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</si>
  <si>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</si>
  <si>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</si>
  <si>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</si>
  <si>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</si>
  <si>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</si>
  <si>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</si>
  <si>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</si>
  <si>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</si>
  <si>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</si>
  <si>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</si>
  <si>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</si>
  <si>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</si>
  <si>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</si>
  <si>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</si>
  <si>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</si>
  <si>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</si>
  <si>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</si>
  <si>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</si>
  <si>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</si>
  <si>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</si>
  <si>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</si>
  <si>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</si>
  <si>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</si>
  <si>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</si>
  <si>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</si>
  <si>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</si>
  <si>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</si>
  <si>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</si>
  <si>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</si>
  <si>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</si>
  <si>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</si>
  <si>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</si>
  <si>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</si>
  <si>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</si>
  <si>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</si>
  <si>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</si>
  <si>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</si>
  <si>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</si>
  <si>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</si>
  <si>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</si>
  <si>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</si>
  <si>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</si>
  <si>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</si>
  <si>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</si>
  <si>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</si>
  <si>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</si>
  <si>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</si>
  <si>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</si>
  <si>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</si>
  <si>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</si>
  <si>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</si>
  <si>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</si>
  <si>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</si>
  <si>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</si>
  <si>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</si>
  <si>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</si>
  <si>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</si>
  <si>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</si>
  <si>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</si>
  <si>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</si>
  <si>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</si>
  <si>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</si>
  <si>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</si>
  <si>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</si>
  <si>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</si>
  <si>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</si>
  <si>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</si>
  <si>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</si>
  <si>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</si>
  <si>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</si>
  <si>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</si>
  <si>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</si>
  <si>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</si>
  <si>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</si>
  <si>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</si>
  <si>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</si>
  <si>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</si>
  <si>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</si>
  <si>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</si>
  <si>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</si>
  <si>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</si>
  <si>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</si>
  <si>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</si>
  <si>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</si>
  <si>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</si>
  <si>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</si>
  <si>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</si>
  <si>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</si>
  <si>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</si>
  <si>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</si>
  <si>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</si>
  <si>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</si>
  <si>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</si>
  <si>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</si>
  <si>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</si>
  <si>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</si>
  <si>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</si>
  <si>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</si>
  <si>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</si>
  <si>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</si>
  <si>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</si>
  <si>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</si>
  <si>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</si>
  <si>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</si>
  <si>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</si>
  <si>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</si>
  <si>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</si>
  <si>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</si>
  <si>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</si>
  <si>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</si>
  <si>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</si>
  <si>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</si>
  <si>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</si>
  <si>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</si>
  <si>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</si>
  <si>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</si>
  <si>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</si>
  <si>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</si>
  <si>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</si>
  <si>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</si>
  <si>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</si>
  <si>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</si>
  <si>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</si>
  <si>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</si>
  <si>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</si>
  <si>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</si>
  <si>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</si>
  <si>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</si>
  <si>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</si>
  <si>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</si>
  <si>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</si>
  <si>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</si>
  <si>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</si>
  <si>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</si>
  <si>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</si>
  <si>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</si>
  <si>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</si>
  <si>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</si>
  <si>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</si>
  <si>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</si>
  <si>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</si>
  <si>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</si>
  <si>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</si>
  <si>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</si>
  <si>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</si>
  <si>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</si>
  <si>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</si>
  <si>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</si>
  <si>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</si>
  <si>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</si>
  <si>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</si>
  <si>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</si>
  <si>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</si>
  <si>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</si>
  <si>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</si>
  <si>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</si>
  <si>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</si>
  <si>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</si>
  <si>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</si>
  <si>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</si>
  <si>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</si>
  <si>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</si>
  <si>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</si>
  <si>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</si>
  <si>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</si>
  <si>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</si>
  <si>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</si>
  <si>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</si>
  <si>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</si>
  <si>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</si>
  <si>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</si>
  <si>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</si>
  <si>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</si>
  <si>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</si>
  <si>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</si>
  <si>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</si>
  <si>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</si>
  <si>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</si>
  <si>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</si>
  <si>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</si>
  <si>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</si>
  <si>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</si>
  <si>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</si>
  <si>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</si>
  <si>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</si>
  <si>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</si>
  <si>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</si>
  <si>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</si>
  <si>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</si>
  <si>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</si>
  <si>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</si>
  <si>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</si>
  <si>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</si>
  <si>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</si>
  <si>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</si>
  <si>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</si>
  <si>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</si>
  <si>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</si>
  <si>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</si>
  <si>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</si>
  <si>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</si>
  <si>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</si>
  <si>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</si>
  <si>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</si>
  <si>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</si>
  <si>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</si>
  <si>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</si>
  <si>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</si>
  <si>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</si>
  <si>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</si>
  <si>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</si>
  <si>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</si>
  <si>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</si>
  <si>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</si>
  <si>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</si>
  <si>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</si>
  <si>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</si>
  <si>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</si>
  <si>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</si>
  <si>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</si>
  <si>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</si>
  <si>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</si>
  <si>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</si>
  <si>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</si>
  <si>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</si>
  <si>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</si>
  <si>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</si>
  <si>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</si>
  <si>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</si>
  <si>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</si>
  <si>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</si>
  <si>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</si>
  <si>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</si>
  <si>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</si>
  <si>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</si>
  <si>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</si>
  <si>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</si>
  <si>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</si>
  <si>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</si>
  <si>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</si>
  <si>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</si>
  <si>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</si>
  <si>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</si>
  <si>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</si>
  <si>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</si>
  <si>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</si>
  <si>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</si>
  <si>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</si>
  <si>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</si>
  <si>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</si>
  <si>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</si>
  <si>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</si>
  <si>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</si>
  <si>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</si>
  <si>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</si>
  <si>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</si>
  <si>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</si>
  <si>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</si>
  <si>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</si>
  <si>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</si>
  <si>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</si>
  <si>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</si>
  <si>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</si>
  <si>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</si>
  <si>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</si>
  <si>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</si>
  <si>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</si>
  <si>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</si>
  <si>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</si>
  <si>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</si>
  <si>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</si>
  <si>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</si>
  <si>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</si>
  <si>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</si>
  <si>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</si>
  <si>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</si>
  <si>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</si>
  <si>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</si>
  <si>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</si>
  <si>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</si>
  <si>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</si>
  <si>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</si>
  <si>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</si>
  <si>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</si>
  <si>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</si>
  <si>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</si>
  <si>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</si>
  <si>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</si>
  <si>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</si>
  <si>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</si>
  <si>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</si>
  <si>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</si>
  <si>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</si>
  <si>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</si>
  <si>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</si>
  <si>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</si>
  <si>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</si>
  <si>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</si>
  <si>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</si>
  <si>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</si>
  <si>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</si>
  <si>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</si>
  <si>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</si>
  <si>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</si>
  <si>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</si>
  <si>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</si>
  <si>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</si>
  <si>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</si>
  <si>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</si>
  <si>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</si>
  <si>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</si>
  <si>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</si>
  <si>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</si>
  <si>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</si>
  <si>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</si>
  <si>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</si>
  <si>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</si>
  <si>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</si>
  <si>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</si>
  <si>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</si>
  <si>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</si>
  <si>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</si>
  <si>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</si>
  <si>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</si>
  <si>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</si>
  <si>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</si>
  <si>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</si>
  <si>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</si>
  <si>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</si>
  <si>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</si>
  <si>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</si>
  <si>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</si>
  <si>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</si>
  <si>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</si>
  <si>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</si>
  <si>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</si>
  <si>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</si>
  <si>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</si>
  <si>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</si>
  <si>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</si>
  <si>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</si>
  <si>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</si>
  <si>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</si>
  <si>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</si>
  <si>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</si>
  <si>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</si>
  <si>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</si>
  <si>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</si>
  <si>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</si>
  <si>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</si>
  <si>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</si>
  <si>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</si>
  <si>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</si>
  <si>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</si>
  <si>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</si>
  <si>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</si>
  <si>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</si>
  <si>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</si>
  <si>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</si>
  <si>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</si>
  <si>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</si>
  <si>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</si>
  <si>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</si>
  <si>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</si>
  <si>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</si>
  <si>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</si>
  <si>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</si>
  <si>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</si>
  <si>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</si>
  <si>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</si>
  <si>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</si>
  <si>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</si>
  <si>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</si>
  <si>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</si>
  <si>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</si>
  <si>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</si>
  <si>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</si>
  <si>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</si>
  <si>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</si>
  <si>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</si>
  <si>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</si>
  <si>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</si>
  <si>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</si>
  <si>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</si>
  <si>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</si>
  <si>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</si>
  <si>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</si>
  <si>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</si>
  <si>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</si>
  <si>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</si>
  <si>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</si>
  <si>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</si>
  <si>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</si>
  <si>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</si>
  <si>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</si>
  <si>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</si>
  <si>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</si>
  <si>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</si>
  <si>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</si>
  <si>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</si>
  <si>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</si>
  <si>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</si>
  <si>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</si>
  <si>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</si>
  <si>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</si>
  <si>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</si>
  <si>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</si>
  <si>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</si>
  <si>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</si>
  <si>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</si>
  <si>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</si>
  <si>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</si>
  <si>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</si>
  <si>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</si>
  <si>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</si>
  <si>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</si>
  <si>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</si>
  <si>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</si>
  <si>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</si>
  <si>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</si>
  <si>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</si>
  <si>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</si>
  <si>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</si>
  <si>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</si>
  <si>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</si>
  <si>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</si>
  <si>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</si>
  <si>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</si>
  <si>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</si>
  <si>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</si>
  <si>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</si>
  <si>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</si>
  <si>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</si>
  <si>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</si>
  <si>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</si>
  <si>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</si>
  <si>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</si>
  <si>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</si>
  <si>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</si>
  <si>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</si>
  <si>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</si>
  <si>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</si>
  <si>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</si>
  <si>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</si>
  <si>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</si>
  <si>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</si>
  <si>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</si>
  <si>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</si>
  <si>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</si>
  <si>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</si>
  <si>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</si>
  <si>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</si>
  <si>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</si>
  <si>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</si>
  <si>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</si>
  <si>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</si>
  <si>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</si>
  <si>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</si>
  <si>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</si>
  <si>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</si>
  <si>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</si>
  <si>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</si>
  <si>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</si>
  <si>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</si>
  <si>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</si>
  <si>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</si>
  <si>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</si>
  <si>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</si>
  <si>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</si>
  <si>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</si>
  <si>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</si>
  <si>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</si>
  <si>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</si>
  <si>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</si>
  <si>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</si>
  <si>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</si>
  <si>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</si>
  <si>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</si>
  <si>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</si>
  <si>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</si>
  <si>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</si>
  <si>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</si>
  <si>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</si>
  <si>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</si>
  <si>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</si>
  <si>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</si>
  <si>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</si>
  <si>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</si>
  <si>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</si>
  <si>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</si>
  <si>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</si>
  <si>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</si>
  <si>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</si>
  <si>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</si>
  <si>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</si>
  <si>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</si>
  <si>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</si>
  <si>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</si>
  <si>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</si>
  <si>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</si>
  <si>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</si>
  <si>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</si>
  <si>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</si>
  <si>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</si>
  <si>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</si>
  <si>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</si>
  <si>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</si>
  <si>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</si>
  <si>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</si>
  <si>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</si>
  <si>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</si>
  <si>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</si>
  <si>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</si>
  <si>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</si>
  <si>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</si>
  <si>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</si>
  <si>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</si>
  <si>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</si>
  <si>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</si>
  <si>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</si>
  <si>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</si>
  <si>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</si>
  <si>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</si>
  <si>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</si>
  <si>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</si>
  <si>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</si>
  <si>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</si>
  <si>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</si>
  <si>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</si>
  <si>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</si>
  <si>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</si>
  <si>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</si>
  <si>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</si>
  <si>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</si>
  <si>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</si>
  <si>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</si>
  <si>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</si>
  <si>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</si>
  <si>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</si>
  <si>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</si>
  <si>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</si>
  <si>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</si>
  <si>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</si>
  <si>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</si>
  <si>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</si>
  <si>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</si>
  <si>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</si>
  <si>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</si>
  <si>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</si>
  <si>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</si>
  <si>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</si>
  <si>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</si>
  <si>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</si>
  <si>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</si>
  <si>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</si>
  <si>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</si>
  <si>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</si>
  <si>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</si>
  <si>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</si>
  <si>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</si>
  <si>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</si>
  <si>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</si>
  <si>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</si>
  <si>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</si>
  <si>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</si>
  <si>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</si>
  <si>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</si>
  <si>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</si>
  <si>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</si>
  <si>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</si>
  <si>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</si>
  <si>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</si>
  <si>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</si>
  <si>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</si>
  <si>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</si>
  <si>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</si>
  <si>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</si>
  <si>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</si>
  <si>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</si>
  <si>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</si>
  <si>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</si>
  <si>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</si>
  <si>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</si>
  <si>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</si>
  <si>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</si>
  <si>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</si>
  <si>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</si>
  <si>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</si>
  <si>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</si>
  <si>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</si>
  <si>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</si>
  <si>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</si>
  <si>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</si>
  <si>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</si>
  <si>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</si>
  <si>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</si>
  <si>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</si>
  <si>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</si>
  <si>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</si>
  <si>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</si>
  <si>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</si>
  <si>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</si>
  <si>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</si>
  <si>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</si>
  <si>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</si>
  <si>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</si>
  <si>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</si>
  <si>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</si>
  <si>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</si>
  <si>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</si>
  <si>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</si>
  <si>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</si>
  <si>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</si>
  <si>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</si>
  <si>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</si>
  <si>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</si>
  <si>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</si>
  <si>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</si>
  <si>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</si>
  <si>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</si>
  <si>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</si>
  <si>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</si>
  <si>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</si>
  <si>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</si>
  <si>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</si>
  <si>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</si>
  <si>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</si>
  <si>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</si>
  <si>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</si>
  <si>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</si>
  <si>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</si>
  <si>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</si>
  <si>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</si>
  <si>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</si>
  <si>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</si>
  <si>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</si>
  <si>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</si>
  <si>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</si>
  <si>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</si>
  <si>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</si>
  <si>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</si>
  <si>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</si>
  <si>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</si>
  <si>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</si>
  <si>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</si>
  <si>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</si>
  <si>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</si>
  <si>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</si>
  <si>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</si>
  <si>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</si>
  <si>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</si>
  <si>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</si>
  <si>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</si>
  <si>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</si>
  <si>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</si>
  <si>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</si>
  <si>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</si>
  <si>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</si>
  <si>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</si>
  <si>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</si>
  <si>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</si>
  <si>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</si>
  <si>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</si>
  <si>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</si>
  <si>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</si>
  <si>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</si>
  <si>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</si>
  <si>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</si>
  <si>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</si>
  <si>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</si>
  <si>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</si>
  <si>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</si>
  <si>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</si>
  <si>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</si>
  <si>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</si>
  <si>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</si>
  <si>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</si>
  <si>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</si>
  <si>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</si>
  <si>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</si>
  <si>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</si>
  <si>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</si>
  <si>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</si>
  <si>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</si>
  <si>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</si>
  <si>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</si>
  <si>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</si>
  <si>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</si>
  <si>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</si>
  <si>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</si>
  <si>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</si>
  <si>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</si>
  <si>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</si>
  <si>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</si>
  <si>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</si>
  <si>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</si>
  <si>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</si>
  <si>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</si>
  <si>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</si>
  <si>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</si>
  <si>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</si>
  <si>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</si>
  <si>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</si>
  <si>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</si>
  <si>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</si>
  <si>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</si>
  <si>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</si>
  <si>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</si>
  <si>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</si>
  <si>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</si>
  <si>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</si>
  <si>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</si>
  <si>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</si>
  <si>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</si>
  <si>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</si>
  <si>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</si>
  <si>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</si>
  <si>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</si>
  <si>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</si>
  <si>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</si>
  <si>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</si>
  <si>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</si>
  <si>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</si>
  <si>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</si>
  <si>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</si>
  <si>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</si>
  <si>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</si>
  <si>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</si>
  <si>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</si>
  <si>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</si>
  <si>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</si>
  <si>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</si>
  <si>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</si>
  <si>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</si>
  <si>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</si>
  <si>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</si>
  <si>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</si>
  <si>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</si>
  <si>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</si>
  <si>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</si>
  <si>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</si>
  <si>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</si>
  <si>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</si>
  <si>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</si>
  <si>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</si>
  <si>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</si>
  <si>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</si>
  <si>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</si>
  <si>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</si>
  <si>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</si>
  <si>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</si>
  <si>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</si>
  <si>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</si>
  <si>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</si>
  <si>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</si>
  <si>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</si>
  <si>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</si>
  <si>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</si>
  <si>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</si>
  <si>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</si>
  <si>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</si>
  <si>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</si>
  <si>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</si>
  <si>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</si>
  <si>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</si>
  <si>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</si>
  <si>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</si>
  <si>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</si>
  <si>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</si>
  <si>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</si>
  <si>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</si>
  <si>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</si>
  <si>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</si>
  <si>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</si>
  <si>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</si>
  <si>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</si>
  <si>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</si>
  <si>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</si>
  <si>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</si>
  <si>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</si>
  <si>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</si>
  <si>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</si>
  <si>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</si>
  <si>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</si>
  <si>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</si>
  <si>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</si>
  <si>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</si>
  <si>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</si>
  <si>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</si>
  <si>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</si>
  <si>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</si>
  <si>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</si>
  <si>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</si>
  <si>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</si>
  <si>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</si>
  <si>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</si>
  <si>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</si>
  <si>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</si>
  <si>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</si>
  <si>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</si>
  <si>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</si>
  <si>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</si>
  <si>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</si>
  <si>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</si>
  <si>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</si>
  <si>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</si>
  <si>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</si>
  <si>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</si>
  <si>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</si>
  <si>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</si>
  <si>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</si>
  <si>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</si>
  <si>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</si>
  <si>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</si>
  <si>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</si>
  <si>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</si>
  <si>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</si>
  <si>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</si>
  <si>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</si>
  <si>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</si>
  <si>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</si>
  <si>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</si>
  <si>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</si>
  <si>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</si>
  <si>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</si>
  <si>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</si>
  <si>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</si>
  <si>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</si>
  <si>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</si>
  <si>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</si>
  <si>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</si>
  <si>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</si>
  <si>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</si>
  <si>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</si>
  <si>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</si>
  <si>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</si>
  <si>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</si>
  <si>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</si>
  <si>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</si>
  <si>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</si>
  <si>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</si>
  <si>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</si>
  <si>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</si>
  <si>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</si>
  <si>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</si>
  <si>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</si>
  <si>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</si>
  <si>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</si>
  <si>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</si>
  <si>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</si>
  <si>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</si>
  <si>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</si>
  <si>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</si>
  <si>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</si>
  <si>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</si>
  <si>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</si>
  <si>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</si>
  <si>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</si>
  <si>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</si>
  <si>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</si>
  <si>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</si>
  <si>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</si>
  <si>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</si>
  <si>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</si>
  <si>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</si>
  <si>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</si>
  <si>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</si>
  <si>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</si>
  <si>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</si>
  <si>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</si>
  <si>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</si>
  <si>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</si>
  <si>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</si>
  <si>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</si>
  <si>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</si>
  <si>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</si>
  <si>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</si>
  <si>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</si>
  <si>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</si>
  <si>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</si>
  <si>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</si>
  <si>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</si>
  <si>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</si>
  <si>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</si>
  <si>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</si>
  <si>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</si>
  <si>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</si>
  <si>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</si>
  <si>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</si>
  <si>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</si>
  <si>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</si>
  <si>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</si>
  <si>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</si>
  <si>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</si>
  <si>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</si>
  <si>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</si>
  <si>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</si>
  <si>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</si>
  <si>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</si>
  <si>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</si>
  <si>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</si>
  <si>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</si>
  <si>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</si>
  <si>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</si>
  <si>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</si>
  <si>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</si>
  <si>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</si>
  <si>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</si>
  <si>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</si>
  <si>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</si>
  <si>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</si>
  <si>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</si>
  <si>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</si>
  <si>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</si>
  <si>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</si>
  <si>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</si>
  <si>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</si>
  <si>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</si>
  <si>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</si>
  <si>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</si>
  <si>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</si>
  <si>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</si>
  <si>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</si>
  <si>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</si>
  <si>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</si>
  <si>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</si>
  <si>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</si>
  <si>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</si>
  <si>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</si>
  <si>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</si>
  <si>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</si>
  <si>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</si>
  <si>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</si>
  <si>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</si>
  <si>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</si>
  <si>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</si>
  <si>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</si>
  <si>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</si>
  <si>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</si>
  <si>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</si>
  <si>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</si>
  <si>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</si>
  <si>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</si>
  <si>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</si>
  <si>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</si>
  <si>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</si>
  <si>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</si>
  <si>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</si>
  <si>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</si>
  <si>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</si>
  <si>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</si>
  <si>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</si>
  <si>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</si>
  <si>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</si>
  <si>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</si>
  <si>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</si>
  <si>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</si>
  <si>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</si>
  <si>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</si>
  <si>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</si>
  <si>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</si>
  <si>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</si>
  <si>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</si>
  <si>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</si>
  <si>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</si>
  <si>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</si>
  <si>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</si>
  <si>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</si>
  <si>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</si>
  <si>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</si>
  <si>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</si>
  <si>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</si>
  <si>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</si>
  <si>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</si>
  <si>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</si>
  <si>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</si>
  <si>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</si>
  <si>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</si>
  <si>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</si>
  <si>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</si>
  <si>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</si>
  <si>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</si>
  <si>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</si>
  <si>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</si>
  <si>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</si>
  <si>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</si>
  <si>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</si>
  <si>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</si>
  <si>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</si>
  <si>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</si>
  <si>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</si>
  <si>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</si>
  <si>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</si>
  <si>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</si>
  <si>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</si>
  <si>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</si>
  <si>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</si>
  <si>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</si>
  <si>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</si>
  <si>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</si>
  <si>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</si>
  <si>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</si>
  <si>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</si>
  <si>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</si>
  <si>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</si>
  <si>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</si>
  <si>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</si>
  <si>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</si>
  <si>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</si>
  <si>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</si>
  <si>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</si>
  <si>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</si>
  <si>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</si>
  <si>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</si>
  <si>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</si>
  <si>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</si>
  <si>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</si>
  <si>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</si>
  <si>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</si>
  <si>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</si>
  <si>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</si>
  <si>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</si>
  <si>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</si>
  <si>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</si>
  <si>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</si>
  <si>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</si>
  <si>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</si>
  <si>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</si>
  <si>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</si>
  <si>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</si>
  <si>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</si>
  <si>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</si>
  <si>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</si>
  <si>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</si>
  <si>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</si>
  <si>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</si>
  <si>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</si>
  <si>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</si>
  <si>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</si>
  <si>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</si>
  <si>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</si>
  <si>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</si>
  <si>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</si>
  <si>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</si>
  <si>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</si>
  <si>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</si>
  <si>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</si>
  <si>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</si>
  <si>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</si>
  <si>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</si>
  <si>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</si>
  <si>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</si>
  <si>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</si>
  <si>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</si>
  <si>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</si>
  <si>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</si>
  <si>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</si>
  <si>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</si>
  <si>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</si>
  <si>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</si>
  <si>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</si>
  <si>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</si>
  <si>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</si>
  <si>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</si>
  <si>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</si>
  <si>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</si>
  <si>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</si>
  <si>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</si>
  <si>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</si>
  <si>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</si>
  <si>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</si>
  <si>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</si>
  <si>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</si>
  <si>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</si>
  <si>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</si>
  <si>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</si>
  <si>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</si>
  <si>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</si>
  <si>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</si>
  <si>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</si>
  <si>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</si>
  <si>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</si>
  <si>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</si>
  <si>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</si>
  <si>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</si>
  <si>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</si>
  <si>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</si>
  <si>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</si>
  <si>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</si>
  <si>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</si>
  <si>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</si>
  <si>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</si>
  <si>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</si>
  <si>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</si>
  <si>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</si>
  <si>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</si>
  <si>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</si>
  <si>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</si>
  <si>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</si>
  <si>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</si>
  <si>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</si>
  <si>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</si>
  <si>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</si>
  <si>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</si>
  <si>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</si>
  <si>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</si>
  <si>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</si>
  <si>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</si>
  <si>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</si>
  <si>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</si>
  <si>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</si>
  <si>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</si>
  <si>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</si>
  <si>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</si>
  <si>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</si>
  <si>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</si>
  <si>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</si>
  <si>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</si>
  <si>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</si>
  <si>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</si>
  <si>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</si>
  <si>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</si>
  <si>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</si>
  <si>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</si>
  <si>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</si>
  <si>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</si>
  <si>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</si>
  <si>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</si>
  <si>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</si>
  <si>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</si>
  <si>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</si>
  <si>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</si>
  <si>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</si>
  <si>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</si>
  <si>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</si>
  <si>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</si>
  <si>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</si>
  <si>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</si>
  <si>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</si>
  <si>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</si>
  <si>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</si>
  <si>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</si>
  <si>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</si>
  <si>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</si>
  <si>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</si>
  <si>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</si>
  <si>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</si>
  <si>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</si>
  <si>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</si>
  <si>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</si>
  <si>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</si>
  <si>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</si>
  <si>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</si>
  <si>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</si>
  <si>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</si>
  <si>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</si>
  <si>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</si>
  <si>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</si>
  <si>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</si>
  <si>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</si>
  <si>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</si>
  <si>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</si>
  <si>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</si>
  <si>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</si>
  <si>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</si>
  <si>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</si>
  <si>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</si>
  <si>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</si>
  <si>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</si>
  <si>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</si>
  <si>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</si>
  <si>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</si>
  <si>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</si>
  <si>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</si>
  <si>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</si>
  <si>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</si>
  <si>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</si>
  <si>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</si>
  <si>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</si>
  <si>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</si>
  <si>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</si>
  <si>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</si>
  <si>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</si>
  <si>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</si>
  <si>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</si>
  <si>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</si>
  <si>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</si>
  <si>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</si>
  <si>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</si>
  <si>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</si>
  <si>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</si>
  <si>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</si>
  <si>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</si>
  <si>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</si>
  <si>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</si>
  <si>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</si>
  <si>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</si>
  <si>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</si>
  <si>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</si>
  <si>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</si>
  <si>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</si>
  <si>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</si>
  <si>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</si>
  <si>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</si>
  <si>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</si>
  <si>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</si>
  <si>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</si>
  <si>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</si>
  <si>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</si>
  <si>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</si>
  <si>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</si>
  <si>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</si>
  <si>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</si>
  <si>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</si>
  <si>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</si>
  <si>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</si>
  <si>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</si>
  <si>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</si>
  <si>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</si>
  <si>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</si>
  <si>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</si>
  <si>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</si>
  <si>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</si>
  <si>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</si>
  <si>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</si>
  <si>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</si>
  <si>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</si>
  <si>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</si>
  <si>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</si>
  <si>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</si>
  <si>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</si>
  <si>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</si>
  <si>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</si>
  <si>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</si>
  <si>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</si>
  <si>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</si>
  <si>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</si>
  <si>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</si>
  <si>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</si>
  <si>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</si>
  <si>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</si>
  <si>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</si>
  <si>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</si>
  <si>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</si>
  <si>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</si>
  <si>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</si>
  <si>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</si>
  <si>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</si>
  <si>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</si>
  <si>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</si>
  <si>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</si>
  <si>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</si>
  <si>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</si>
  <si>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</si>
  <si>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</si>
  <si>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</si>
  <si>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</si>
  <si>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</si>
  <si>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</si>
  <si>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</si>
  <si>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</si>
  <si>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</si>
  <si>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</si>
  <si>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</si>
  <si>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</si>
  <si>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</si>
  <si>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</si>
  <si>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</si>
  <si>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</si>
  <si>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</si>
  <si>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</si>
  <si>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</si>
  <si>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</si>
  <si>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</si>
  <si>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</si>
  <si>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</si>
  <si>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</si>
  <si>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</si>
  <si>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</si>
  <si>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</si>
  <si>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</si>
  <si>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</si>
  <si>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</si>
  <si>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</si>
  <si>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</si>
  <si>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</si>
  <si>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</si>
  <si>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</si>
  <si>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</si>
  <si>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</si>
  <si>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</si>
  <si>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</si>
  <si>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</si>
  <si>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</si>
  <si>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</si>
  <si>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</si>
  <si>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</si>
  <si>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</si>
  <si>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</si>
  <si>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</si>
  <si>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</si>
  <si>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</si>
  <si>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</si>
  <si>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</si>
  <si>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</si>
  <si>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</si>
  <si>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</si>
  <si>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</si>
  <si>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</si>
  <si>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</si>
  <si>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</si>
  <si>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</si>
  <si>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</si>
  <si>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</si>
  <si>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</si>
  <si>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</si>
  <si>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</si>
  <si>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</si>
  <si>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</si>
  <si>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</si>
  <si>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</si>
  <si>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</si>
  <si>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</si>
  <si>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</si>
  <si>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</si>
  <si>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</si>
  <si>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</si>
  <si>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</si>
  <si>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</si>
  <si>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</si>
  <si>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</si>
  <si>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</si>
  <si>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</si>
  <si>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</si>
  <si>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</si>
  <si>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</si>
  <si>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</si>
  <si>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</si>
  <si>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</si>
  <si>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</si>
  <si>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</si>
  <si>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</si>
  <si>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</si>
  <si>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</si>
  <si>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</si>
  <si>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</si>
  <si>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</si>
  <si>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</si>
  <si>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</si>
  <si>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</si>
  <si>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</si>
  <si>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</si>
  <si>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</si>
  <si>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</si>
  <si>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</si>
  <si>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</si>
  <si>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</si>
  <si>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</si>
  <si>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</si>
  <si>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</si>
  <si>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</si>
  <si>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</si>
  <si>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</si>
  <si>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</si>
  <si>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</si>
  <si>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</si>
  <si>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</si>
  <si>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</si>
  <si>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</si>
  <si>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</si>
  <si>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</si>
  <si>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</si>
  <si>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</si>
  <si>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</si>
  <si>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</si>
  <si>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</si>
  <si>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</si>
  <si>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</si>
  <si>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</si>
  <si>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</si>
  <si>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</si>
  <si>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</si>
  <si>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</si>
  <si>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</si>
  <si>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</si>
  <si>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</si>
  <si>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</si>
  <si>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</si>
  <si>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</si>
  <si>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</si>
  <si>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</si>
  <si>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</si>
  <si>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</si>
  <si>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</si>
  <si>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</si>
  <si>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</si>
  <si>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</si>
  <si>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</si>
  <si>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</si>
  <si>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</si>
  <si>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</si>
  <si>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</si>
  <si>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</si>
  <si>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</si>
  <si>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</si>
  <si>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</si>
  <si>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</si>
  <si>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</si>
  <si>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</si>
  <si>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</si>
  <si>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</si>
  <si>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</si>
  <si>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</si>
  <si>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</si>
  <si>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</si>
  <si>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</si>
  <si>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</si>
  <si>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</si>
  <si>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</si>
  <si>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</si>
  <si>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</si>
  <si>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</si>
  <si>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</si>
  <si>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</si>
  <si>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</si>
  <si>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</si>
  <si>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</si>
  <si>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</si>
  <si>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</si>
  <si>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</si>
  <si>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</si>
  <si>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</si>
  <si>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</si>
  <si>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</si>
  <si>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</si>
  <si>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</si>
  <si>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</si>
  <si>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</si>
  <si>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</si>
  <si>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</si>
  <si>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</si>
  <si>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</si>
  <si>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</si>
  <si>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</si>
  <si>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</si>
  <si>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</si>
  <si>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</si>
  <si>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</si>
  <si>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</si>
  <si>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</si>
  <si>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</si>
  <si>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</si>
  <si>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</si>
  <si>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</si>
  <si>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</si>
  <si>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</si>
  <si>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</si>
  <si>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</si>
  <si>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</si>
  <si>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</si>
  <si>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</si>
  <si>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</si>
  <si>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</si>
  <si>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</si>
  <si>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</si>
  <si>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</si>
  <si>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</si>
  <si>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</si>
  <si>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</si>
  <si>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</si>
  <si>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</si>
  <si>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</si>
  <si>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</si>
  <si>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</si>
  <si>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</si>
  <si>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</si>
  <si>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</si>
  <si>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</si>
  <si>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</si>
  <si>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</si>
  <si>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</si>
  <si>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</si>
  <si>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</si>
  <si>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</si>
  <si>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</si>
  <si>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</si>
  <si>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</si>
  <si>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</si>
  <si>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</si>
  <si>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</si>
  <si>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</si>
  <si>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</si>
  <si>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</si>
  <si>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</si>
  <si>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</si>
  <si>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</si>
  <si>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1204000000.000</t>
  </si>
  <si>
    <t>4306000000.000</t>
  </si>
  <si>
    <t>1.2.3 ที่ดิน</t>
  </si>
  <si>
    <t>4.2.4 รายรับจากการขายสินทรัพย์ของหน่วยงาน</t>
  </si>
  <si>
    <t xml:space="preserve">สำหรับเดือน กุมภาพันธ์ 2567  ปีงบประมาณ 2567 (ข้อมูล ณ วันที่ 26 มีนาคม 2567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</si>
</sst>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43" fontId="5" fillId="14" borderId="11" xfId="1" applyFont="1" applyFill="1" applyBorder="1"/>
    <xf numFmtId="187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14" borderId="7" xfId="1" applyFont="1" applyFill="1" applyBorder="1"/>
    <xf numFmtId="187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กุมภาพันธ์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topLeftCell="O1" zoomScale="96" zoomScaleNormal="96" workbookViewId="0">
      <selection sqref="A1:AC1048576"/>
    </sheetView>
  </sheetViews>
  <sheetFormatPr defaultRowHeight="13.8" x14ac:dyDescent="0.25"/>
  <cols>
    <col min="1" max="1" width="26.3984375" bestFit="1" customWidth="1"/>
  </cols>
  <sheetData>
    <row r="1" spans="1:29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2069</v>
      </c>
      <c r="O1" t="s">
        <v>2070</v>
      </c>
      <c r="P1" t="s">
        <v>2071</v>
      </c>
      <c r="Q1" t="s">
        <v>2072</v>
      </c>
      <c r="R1" t="s">
        <v>2528</v>
      </c>
      <c r="S1" t="s">
        <v>2073</v>
      </c>
      <c r="T1" t="s">
        <v>2074</v>
      </c>
      <c r="U1" t="s">
        <v>2113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2082</v>
      </c>
    </row>
    <row r="2" spans="1:29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2096</v>
      </c>
      <c r="O2" t="s">
        <v>2667</v>
      </c>
      <c r="P2" t="s">
        <v>2668</v>
      </c>
      <c r="Q2" t="s">
        <v>2669</v>
      </c>
      <c r="R2" t="s">
        <v>2530</v>
      </c>
      <c r="S2" t="s">
        <v>2097</v>
      </c>
      <c r="T2" t="s">
        <v>2098</v>
      </c>
      <c r="U2" t="s">
        <v>2118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2106</v>
      </c>
    </row>
    <row r="3" spans="1:29" x14ac:dyDescent="0.25">
      <c r="A3" t="s">
        <v>2107</v>
      </c>
      <c r="B3">
        <v>30261870.300000001</v>
      </c>
      <c r="C3">
        <v>3957344.95</v>
      </c>
      <c r="D3">
        <v>5104208.28</v>
      </c>
      <c r="E3">
        <v>21469</v>
      </c>
      <c r="F3">
        <v>61210685.109999999</v>
      </c>
      <c r="G3">
        <v>36567700.579999998</v>
      </c>
      <c r="H3">
        <v>74000</v>
      </c>
      <c r="I3">
        <v>-299239</v>
      </c>
      <c r="J3">
        <v>1558383.76</v>
      </c>
      <c r="K3">
        <v>299520</v>
      </c>
      <c r="L3">
        <v>10853635.050000001</v>
      </c>
      <c r="M3">
        <v>396962.92</v>
      </c>
      <c r="N3">
        <v>-235669</v>
      </c>
      <c r="O3">
        <v>-2651108.85</v>
      </c>
      <c r="P3">
        <v>-36528261.310000002</v>
      </c>
      <c r="Q3">
        <v>171362157.00999999</v>
      </c>
      <c r="R3">
        <v>18</v>
      </c>
      <c r="S3">
        <v>42220625.229999997</v>
      </c>
      <c r="T3">
        <v>2706712.33</v>
      </c>
      <c r="U3">
        <v>268.95</v>
      </c>
      <c r="V3">
        <v>37237210.840000004</v>
      </c>
      <c r="W3">
        <v>5989090.9800000004</v>
      </c>
      <c r="X3">
        <v>50476581.359999999</v>
      </c>
      <c r="Y3">
        <v>406238.93</v>
      </c>
      <c r="Z3">
        <v>243732.02</v>
      </c>
      <c r="AA3">
        <v>34835910.200000003</v>
      </c>
      <c r="AB3">
        <v>9426402.4499999993</v>
      </c>
      <c r="AC3">
        <v>324163.73</v>
      </c>
    </row>
    <row r="4" spans="1:29" x14ac:dyDescent="0.25">
      <c r="A4" t="s">
        <v>2108</v>
      </c>
      <c r="B4">
        <v>29148.39</v>
      </c>
      <c r="D4">
        <v>0</v>
      </c>
      <c r="G4">
        <v>319086.08000000002</v>
      </c>
      <c r="I4">
        <v>0</v>
      </c>
      <c r="M4">
        <v>2920.28</v>
      </c>
      <c r="P4">
        <v>-1693040.75</v>
      </c>
      <c r="Q4">
        <v>2203471.11</v>
      </c>
      <c r="V4">
        <v>1095156.1399999999</v>
      </c>
      <c r="W4">
        <v>602365</v>
      </c>
      <c r="X4">
        <v>1236851.1399999999</v>
      </c>
      <c r="Y4">
        <v>131920</v>
      </c>
      <c r="AA4">
        <v>445213.37</v>
      </c>
      <c r="AB4">
        <v>48652.800000000003</v>
      </c>
    </row>
    <row r="5" spans="1:29" x14ac:dyDescent="0.25">
      <c r="A5" t="s">
        <v>2109</v>
      </c>
      <c r="B5">
        <v>357078.87</v>
      </c>
      <c r="D5">
        <v>0</v>
      </c>
      <c r="F5">
        <v>1313581.03</v>
      </c>
      <c r="G5">
        <v>88012.83</v>
      </c>
      <c r="M5">
        <v>0</v>
      </c>
      <c r="Q5">
        <v>2015454.62</v>
      </c>
      <c r="W5">
        <v>122894</v>
      </c>
      <c r="X5">
        <v>120130</v>
      </c>
      <c r="Y5">
        <v>910</v>
      </c>
      <c r="Z5">
        <v>4923.3599999999997</v>
      </c>
      <c r="AA5">
        <v>167356.53</v>
      </c>
      <c r="AB5">
        <v>86356</v>
      </c>
    </row>
    <row r="6" spans="1:29" x14ac:dyDescent="0.25">
      <c r="A6" t="s">
        <v>2110</v>
      </c>
      <c r="B6">
        <v>7614.48</v>
      </c>
      <c r="D6">
        <v>5150</v>
      </c>
      <c r="F6">
        <v>2261335.2200000002</v>
      </c>
      <c r="G6">
        <v>19384.29</v>
      </c>
      <c r="I6">
        <v>-5200</v>
      </c>
      <c r="J6">
        <v>-1682.25</v>
      </c>
      <c r="P6">
        <v>1503553.65</v>
      </c>
      <c r="Q6">
        <v>840540.25</v>
      </c>
      <c r="S6">
        <v>56000</v>
      </c>
      <c r="V6">
        <v>965919</v>
      </c>
      <c r="X6">
        <v>965919</v>
      </c>
      <c r="Z6">
        <v>6000</v>
      </c>
      <c r="AA6">
        <v>35236.160000000003</v>
      </c>
      <c r="AB6">
        <v>58491.5</v>
      </c>
    </row>
    <row r="7" spans="1:29" x14ac:dyDescent="0.25">
      <c r="A7" t="s">
        <v>2111</v>
      </c>
      <c r="B7">
        <v>490803.84</v>
      </c>
      <c r="D7">
        <v>3345</v>
      </c>
      <c r="F7">
        <v>816812.64</v>
      </c>
      <c r="G7">
        <v>443099.61</v>
      </c>
      <c r="I7">
        <v>195805</v>
      </c>
      <c r="J7">
        <v>-43130.71</v>
      </c>
      <c r="M7">
        <v>3083.75</v>
      </c>
      <c r="P7">
        <v>-512297.66</v>
      </c>
      <c r="Q7">
        <v>2129382.7599999998</v>
      </c>
      <c r="V7">
        <v>472700</v>
      </c>
      <c r="W7">
        <v>445310.58</v>
      </c>
      <c r="X7">
        <v>569950</v>
      </c>
      <c r="Y7">
        <v>6173</v>
      </c>
      <c r="Z7">
        <v>9091</v>
      </c>
      <c r="AA7">
        <v>241311.3</v>
      </c>
      <c r="AB7">
        <v>6923.33</v>
      </c>
      <c r="AC7">
        <v>103344</v>
      </c>
    </row>
    <row r="10" spans="1:29" x14ac:dyDescent="0.25">
      <c r="A10" t="s">
        <v>142</v>
      </c>
      <c r="B10">
        <v>845446.12</v>
      </c>
      <c r="C10">
        <v>126751.7</v>
      </c>
      <c r="D10">
        <v>106339.69</v>
      </c>
      <c r="F10">
        <v>179674.23</v>
      </c>
      <c r="G10">
        <v>682301.46</v>
      </c>
      <c r="J10">
        <v>63160</v>
      </c>
      <c r="L10">
        <v>146800</v>
      </c>
      <c r="M10">
        <v>1457.49</v>
      </c>
      <c r="P10">
        <v>-1596185.57</v>
      </c>
      <c r="Q10">
        <v>2551638.71</v>
      </c>
      <c r="S10">
        <v>2030452.9</v>
      </c>
      <c r="V10">
        <v>1164840.6000000001</v>
      </c>
      <c r="X10">
        <v>1431770.2</v>
      </c>
      <c r="AA10">
        <v>863735.04</v>
      </c>
      <c r="AB10">
        <v>126145.69</v>
      </c>
    </row>
    <row r="11" spans="1:29" x14ac:dyDescent="0.25">
      <c r="A11" t="s">
        <v>144</v>
      </c>
      <c r="B11">
        <v>120424.95</v>
      </c>
      <c r="C11">
        <v>0</v>
      </c>
      <c r="D11">
        <v>237319.33</v>
      </c>
      <c r="F11">
        <v>1572419.29</v>
      </c>
      <c r="G11">
        <v>322463.75</v>
      </c>
      <c r="I11">
        <v>0</v>
      </c>
      <c r="J11">
        <v>14760</v>
      </c>
      <c r="L11">
        <v>64280</v>
      </c>
      <c r="M11">
        <v>422.24</v>
      </c>
      <c r="P11">
        <v>-189714.21</v>
      </c>
      <c r="Q11">
        <v>2241809.08</v>
      </c>
      <c r="S11">
        <v>819529.61</v>
      </c>
      <c r="T11">
        <v>141398.03</v>
      </c>
      <c r="U11">
        <v>5.45</v>
      </c>
      <c r="V11">
        <v>520356</v>
      </c>
      <c r="W11">
        <v>208250.22</v>
      </c>
      <c r="X11">
        <v>881764</v>
      </c>
      <c r="Y11">
        <v>14771.5</v>
      </c>
      <c r="AA11">
        <v>491294.47</v>
      </c>
      <c r="AB11">
        <v>180639.13</v>
      </c>
    </row>
    <row r="12" spans="1:29" x14ac:dyDescent="0.25">
      <c r="A12" t="s">
        <v>146</v>
      </c>
      <c r="B12">
        <v>542068.99</v>
      </c>
      <c r="C12">
        <v>42297.72</v>
      </c>
      <c r="D12">
        <v>48897.05</v>
      </c>
      <c r="F12">
        <v>699172.55</v>
      </c>
      <c r="G12">
        <v>316609.25</v>
      </c>
      <c r="I12">
        <v>0</v>
      </c>
      <c r="J12">
        <v>1453.65</v>
      </c>
      <c r="L12">
        <v>107600</v>
      </c>
      <c r="M12">
        <v>0</v>
      </c>
      <c r="P12">
        <v>1241650.8899999999</v>
      </c>
      <c r="Q12">
        <v>790481.55</v>
      </c>
      <c r="S12">
        <v>730782.44</v>
      </c>
      <c r="U12">
        <v>52.86</v>
      </c>
      <c r="V12">
        <v>806389.62</v>
      </c>
      <c r="X12">
        <v>922758.62</v>
      </c>
      <c r="Z12">
        <v>11253</v>
      </c>
      <c r="AA12">
        <v>952660.47</v>
      </c>
      <c r="AB12">
        <v>142693.35999999999</v>
      </c>
    </row>
    <row r="13" spans="1:29" x14ac:dyDescent="0.25">
      <c r="A13" t="s">
        <v>148</v>
      </c>
      <c r="B13">
        <v>922889.82</v>
      </c>
      <c r="C13">
        <v>25633.94</v>
      </c>
      <c r="D13">
        <v>76598.759999999995</v>
      </c>
      <c r="F13">
        <v>114376.94</v>
      </c>
      <c r="G13">
        <v>1311845.9099999999</v>
      </c>
      <c r="I13">
        <v>0</v>
      </c>
      <c r="J13">
        <v>74646.94</v>
      </c>
      <c r="L13">
        <v>107697.93</v>
      </c>
      <c r="M13">
        <v>520.29</v>
      </c>
      <c r="P13">
        <v>-571562.05000000005</v>
      </c>
      <c r="Q13">
        <v>1997230.39</v>
      </c>
      <c r="S13">
        <v>518208.61</v>
      </c>
      <c r="V13">
        <v>518829</v>
      </c>
      <c r="W13">
        <v>1092378.19</v>
      </c>
      <c r="X13">
        <v>789055</v>
      </c>
      <c r="AA13">
        <v>333889.83</v>
      </c>
      <c r="AB13">
        <v>163659.1</v>
      </c>
    </row>
    <row r="14" spans="1:29" x14ac:dyDescent="0.25">
      <c r="A14" t="s">
        <v>150</v>
      </c>
      <c r="B14">
        <v>1245146.8899999999</v>
      </c>
      <c r="C14">
        <v>55016.77</v>
      </c>
      <c r="D14">
        <v>80566.13</v>
      </c>
      <c r="F14">
        <v>372709.27</v>
      </c>
      <c r="G14">
        <v>454344.23</v>
      </c>
      <c r="I14">
        <v>0</v>
      </c>
      <c r="J14">
        <v>31035</v>
      </c>
      <c r="L14">
        <v>41985.38</v>
      </c>
      <c r="M14">
        <v>0</v>
      </c>
      <c r="P14">
        <v>-578384.59</v>
      </c>
      <c r="Q14">
        <v>2502473.91</v>
      </c>
      <c r="S14">
        <v>1222579.6299999999</v>
      </c>
      <c r="T14">
        <v>7300</v>
      </c>
      <c r="V14">
        <v>744262</v>
      </c>
      <c r="W14">
        <v>219673.82</v>
      </c>
      <c r="X14">
        <v>1255761</v>
      </c>
      <c r="AA14">
        <v>671668.81</v>
      </c>
      <c r="AB14">
        <v>55712.05</v>
      </c>
    </row>
    <row r="15" spans="1:29" x14ac:dyDescent="0.25">
      <c r="A15" t="s">
        <v>152</v>
      </c>
      <c r="B15">
        <v>120296.22</v>
      </c>
      <c r="C15">
        <v>338032.9</v>
      </c>
      <c r="D15">
        <v>308027.59999999998</v>
      </c>
      <c r="F15">
        <v>15</v>
      </c>
      <c r="G15">
        <v>674508.02</v>
      </c>
      <c r="J15">
        <v>0</v>
      </c>
      <c r="L15">
        <v>317031.64</v>
      </c>
      <c r="M15">
        <v>19061.689999999999</v>
      </c>
      <c r="P15">
        <v>-1745042.86</v>
      </c>
      <c r="Q15">
        <v>2525004.41</v>
      </c>
      <c r="S15">
        <v>909640.08</v>
      </c>
      <c r="T15">
        <v>35912.300000000003</v>
      </c>
      <c r="V15">
        <v>746438.32</v>
      </c>
      <c r="W15">
        <v>351852.27</v>
      </c>
      <c r="X15">
        <v>1095241.32</v>
      </c>
      <c r="AA15">
        <v>559664.17000000004</v>
      </c>
      <c r="AB15">
        <v>64112.62</v>
      </c>
    </row>
    <row r="16" spans="1:29" x14ac:dyDescent="0.25">
      <c r="A16" t="s">
        <v>154</v>
      </c>
      <c r="B16">
        <v>18235.89</v>
      </c>
      <c r="C16">
        <v>41807.4</v>
      </c>
      <c r="D16">
        <v>379430.40000000002</v>
      </c>
      <c r="F16">
        <v>116607.8</v>
      </c>
      <c r="G16">
        <v>781025.27</v>
      </c>
      <c r="J16">
        <v>13680</v>
      </c>
      <c r="L16">
        <v>0</v>
      </c>
      <c r="M16">
        <v>6379.95</v>
      </c>
      <c r="P16">
        <v>-3372820.83</v>
      </c>
      <c r="Q16">
        <v>4613167.97</v>
      </c>
      <c r="S16">
        <v>892806.56</v>
      </c>
      <c r="V16">
        <v>171376.8</v>
      </c>
      <c r="X16">
        <v>390033.05</v>
      </c>
      <c r="Y16">
        <v>7500</v>
      </c>
      <c r="AA16">
        <v>528430.64</v>
      </c>
      <c r="AB16">
        <v>61520</v>
      </c>
    </row>
    <row r="17" spans="1:29" x14ac:dyDescent="0.25">
      <c r="A17" t="s">
        <v>156</v>
      </c>
      <c r="B17">
        <v>247932.5</v>
      </c>
      <c r="C17">
        <v>50813.46</v>
      </c>
      <c r="D17">
        <v>323014.94</v>
      </c>
      <c r="F17">
        <v>1344679.07</v>
      </c>
      <c r="G17">
        <v>508305.16</v>
      </c>
      <c r="I17">
        <v>7600</v>
      </c>
      <c r="J17">
        <v>33971.410000000003</v>
      </c>
      <c r="L17">
        <v>54007.24</v>
      </c>
      <c r="M17">
        <v>2928.01</v>
      </c>
      <c r="P17">
        <v>-963496.59</v>
      </c>
      <c r="Q17">
        <v>2841083.43</v>
      </c>
      <c r="S17">
        <v>1227987.17</v>
      </c>
      <c r="T17">
        <v>118313</v>
      </c>
      <c r="W17">
        <v>164516.25</v>
      </c>
      <c r="X17">
        <v>360861</v>
      </c>
      <c r="AA17">
        <v>639465.37</v>
      </c>
      <c r="AB17">
        <v>11248.42</v>
      </c>
      <c r="AC17">
        <v>590</v>
      </c>
    </row>
    <row r="18" spans="1:29" x14ac:dyDescent="0.25">
      <c r="A18" t="s">
        <v>158</v>
      </c>
      <c r="B18">
        <v>509683.41</v>
      </c>
      <c r="C18">
        <v>14834</v>
      </c>
      <c r="D18">
        <v>77783.48</v>
      </c>
      <c r="F18">
        <v>3331656.65</v>
      </c>
      <c r="G18">
        <v>296052.82</v>
      </c>
      <c r="I18">
        <v>0</v>
      </c>
      <c r="J18">
        <v>18760</v>
      </c>
      <c r="M18">
        <v>0</v>
      </c>
      <c r="P18">
        <v>3762865.94</v>
      </c>
      <c r="Q18">
        <v>675062.61</v>
      </c>
      <c r="S18">
        <v>450827.11</v>
      </c>
      <c r="V18">
        <v>609007.80000000005</v>
      </c>
      <c r="X18">
        <v>726591.8</v>
      </c>
      <c r="Z18">
        <v>10708.66</v>
      </c>
      <c r="AA18">
        <v>409523.49</v>
      </c>
      <c r="AB18">
        <v>139689.15</v>
      </c>
    </row>
    <row r="19" spans="1:29" x14ac:dyDescent="0.25">
      <c r="A19" t="s">
        <v>160</v>
      </c>
      <c r="B19">
        <v>93731.85</v>
      </c>
      <c r="C19">
        <v>425421.87</v>
      </c>
      <c r="D19">
        <v>58370.38</v>
      </c>
      <c r="F19">
        <v>127329.18</v>
      </c>
      <c r="G19">
        <v>769590.9</v>
      </c>
      <c r="I19">
        <v>0</v>
      </c>
      <c r="J19">
        <v>3158.3</v>
      </c>
      <c r="L19">
        <v>441466.96</v>
      </c>
      <c r="M19">
        <v>14163.81</v>
      </c>
      <c r="P19">
        <v>-667915.88</v>
      </c>
      <c r="Q19">
        <v>1767990.24</v>
      </c>
      <c r="S19">
        <v>965976.8</v>
      </c>
      <c r="V19">
        <v>681221.4</v>
      </c>
      <c r="X19">
        <v>1011099.4</v>
      </c>
      <c r="Y19">
        <v>3150</v>
      </c>
      <c r="AA19">
        <v>517869.51</v>
      </c>
      <c r="AB19">
        <v>149498.54</v>
      </c>
      <c r="AC19">
        <v>50000</v>
      </c>
    </row>
    <row r="20" spans="1:29" x14ac:dyDescent="0.25">
      <c r="A20" t="s">
        <v>162</v>
      </c>
      <c r="B20">
        <v>33407.61</v>
      </c>
      <c r="C20">
        <v>42960.84</v>
      </c>
      <c r="D20">
        <v>208983.03</v>
      </c>
      <c r="F20">
        <v>3201250.2</v>
      </c>
      <c r="G20">
        <v>912739.79</v>
      </c>
      <c r="J20">
        <v>35060</v>
      </c>
      <c r="L20">
        <v>0</v>
      </c>
      <c r="M20">
        <v>16245.63</v>
      </c>
      <c r="P20">
        <v>3124751.82</v>
      </c>
      <c r="Q20">
        <v>938360.62</v>
      </c>
      <c r="S20">
        <v>933678.91</v>
      </c>
      <c r="U20">
        <v>186.35</v>
      </c>
      <c r="V20">
        <v>1304286.6000000001</v>
      </c>
      <c r="W20">
        <v>147295</v>
      </c>
      <c r="X20">
        <v>1631662.6</v>
      </c>
      <c r="Y20">
        <v>2299.3200000000002</v>
      </c>
      <c r="AA20">
        <v>352151.14</v>
      </c>
      <c r="AB20">
        <v>114410.4</v>
      </c>
    </row>
    <row r="21" spans="1:29" x14ac:dyDescent="0.25">
      <c r="A21" t="s">
        <v>164</v>
      </c>
      <c r="B21">
        <v>186573.07</v>
      </c>
      <c r="C21">
        <v>17582.669999999998</v>
      </c>
      <c r="D21">
        <v>58900.32</v>
      </c>
      <c r="F21">
        <v>145979.39000000001</v>
      </c>
      <c r="G21">
        <v>577163.04</v>
      </c>
      <c r="I21">
        <v>9700</v>
      </c>
      <c r="J21">
        <v>11948.13</v>
      </c>
      <c r="L21">
        <v>51800</v>
      </c>
      <c r="M21">
        <v>231.78</v>
      </c>
      <c r="P21">
        <v>-811226.39</v>
      </c>
      <c r="Q21">
        <v>1277028.24</v>
      </c>
      <c r="S21">
        <v>932010.48</v>
      </c>
      <c r="V21">
        <v>761734</v>
      </c>
      <c r="W21">
        <v>221389.83</v>
      </c>
      <c r="X21">
        <v>991674</v>
      </c>
      <c r="Z21">
        <v>3600</v>
      </c>
      <c r="AA21">
        <v>384785.75</v>
      </c>
      <c r="AB21">
        <v>88357.83</v>
      </c>
    </row>
    <row r="22" spans="1:29" x14ac:dyDescent="0.25">
      <c r="A22" t="s">
        <v>166</v>
      </c>
      <c r="B22">
        <v>337648.85</v>
      </c>
      <c r="C22">
        <v>13000</v>
      </c>
      <c r="D22">
        <v>338084.59</v>
      </c>
      <c r="F22">
        <v>801701.13</v>
      </c>
      <c r="G22">
        <v>694945.51</v>
      </c>
      <c r="I22">
        <v>0</v>
      </c>
      <c r="J22">
        <v>33480</v>
      </c>
      <c r="L22">
        <v>0</v>
      </c>
      <c r="M22">
        <v>2899.01</v>
      </c>
      <c r="P22">
        <v>676733.18</v>
      </c>
      <c r="Q22">
        <v>1741975.93</v>
      </c>
      <c r="S22">
        <v>523782.22</v>
      </c>
      <c r="V22">
        <v>796624.22</v>
      </c>
      <c r="W22">
        <v>310308.59999999998</v>
      </c>
      <c r="X22">
        <v>946710.22</v>
      </c>
      <c r="Y22">
        <v>8686</v>
      </c>
      <c r="Z22">
        <v>11636</v>
      </c>
      <c r="AA22">
        <v>756080.99</v>
      </c>
      <c r="AB22">
        <v>177309.87</v>
      </c>
    </row>
    <row r="23" spans="1:29" x14ac:dyDescent="0.25">
      <c r="A23" t="s">
        <v>168</v>
      </c>
      <c r="B23">
        <v>376283.69</v>
      </c>
      <c r="C23">
        <v>54401.94</v>
      </c>
      <c r="D23">
        <v>215795.09</v>
      </c>
      <c r="F23">
        <v>1006605.39</v>
      </c>
      <c r="G23">
        <v>104673.54</v>
      </c>
      <c r="J23">
        <v>18760</v>
      </c>
      <c r="L23">
        <v>934695.15</v>
      </c>
      <c r="M23">
        <v>1153</v>
      </c>
      <c r="P23">
        <v>-1203915.04</v>
      </c>
      <c r="Q23">
        <v>2083742</v>
      </c>
      <c r="S23">
        <v>443958.49</v>
      </c>
      <c r="V23">
        <v>420832.8</v>
      </c>
      <c r="W23">
        <v>43697.51</v>
      </c>
      <c r="X23">
        <v>589967.80000000005</v>
      </c>
      <c r="AA23">
        <v>363677.56</v>
      </c>
      <c r="AB23">
        <v>31518.9</v>
      </c>
    </row>
    <row r="24" spans="1:29" x14ac:dyDescent="0.25">
      <c r="A24" t="s">
        <v>173</v>
      </c>
      <c r="B24">
        <v>314547.05</v>
      </c>
      <c r="C24">
        <v>0</v>
      </c>
      <c r="D24">
        <v>12562.4</v>
      </c>
      <c r="F24">
        <v>109874.38</v>
      </c>
      <c r="G24">
        <v>429166.41</v>
      </c>
      <c r="J24">
        <v>-2019</v>
      </c>
      <c r="M24">
        <v>0</v>
      </c>
      <c r="Q24">
        <v>726098.1</v>
      </c>
      <c r="S24">
        <v>958682.95</v>
      </c>
      <c r="U24">
        <v>1.56</v>
      </c>
      <c r="V24">
        <v>1147220</v>
      </c>
      <c r="W24">
        <v>7500</v>
      </c>
      <c r="X24">
        <v>1486720</v>
      </c>
      <c r="Y24">
        <v>2386.5</v>
      </c>
      <c r="AA24">
        <v>482226.87</v>
      </c>
    </row>
    <row r="25" spans="1:29" x14ac:dyDescent="0.25">
      <c r="A25" t="s">
        <v>174</v>
      </c>
      <c r="B25">
        <v>964635.41</v>
      </c>
      <c r="C25">
        <v>0</v>
      </c>
      <c r="D25">
        <v>84224.15</v>
      </c>
      <c r="F25">
        <v>743173</v>
      </c>
      <c r="G25">
        <v>1322183.02</v>
      </c>
      <c r="M25">
        <v>7841.6</v>
      </c>
      <c r="P25">
        <v>3878873.18</v>
      </c>
      <c r="Q25">
        <v>-160236.91</v>
      </c>
      <c r="S25">
        <v>930933.56</v>
      </c>
      <c r="V25">
        <v>943850</v>
      </c>
      <c r="W25">
        <v>20400</v>
      </c>
      <c r="X25">
        <v>1091865</v>
      </c>
      <c r="AA25">
        <v>1000908.75</v>
      </c>
      <c r="AB25">
        <v>414672.1</v>
      </c>
    </row>
    <row r="26" spans="1:29" x14ac:dyDescent="0.25">
      <c r="A26" t="s">
        <v>175</v>
      </c>
      <c r="B26">
        <v>1145975.42</v>
      </c>
      <c r="C26">
        <v>478103.39</v>
      </c>
      <c r="D26">
        <v>403404.68</v>
      </c>
      <c r="F26">
        <v>1071547.1200000001</v>
      </c>
      <c r="G26">
        <v>5289165.03</v>
      </c>
      <c r="I26">
        <v>-586897</v>
      </c>
      <c r="L26">
        <v>594231.35</v>
      </c>
      <c r="M26">
        <v>85786.47</v>
      </c>
      <c r="N26">
        <v>-93000</v>
      </c>
      <c r="P26">
        <v>4974755.58</v>
      </c>
      <c r="Q26">
        <v>3679856.46</v>
      </c>
      <c r="S26">
        <v>489778.09</v>
      </c>
      <c r="X26">
        <v>110670</v>
      </c>
      <c r="AA26">
        <v>638700.91</v>
      </c>
      <c r="AB26">
        <v>6944.4</v>
      </c>
    </row>
    <row r="27" spans="1:29" x14ac:dyDescent="0.25">
      <c r="A27" t="s">
        <v>176</v>
      </c>
      <c r="B27">
        <v>57302.73</v>
      </c>
      <c r="C27">
        <v>190264</v>
      </c>
      <c r="D27">
        <v>-8648.8799999999992</v>
      </c>
      <c r="F27">
        <v>787602.75</v>
      </c>
      <c r="G27">
        <v>974774.92</v>
      </c>
      <c r="L27">
        <v>225932</v>
      </c>
      <c r="M27">
        <v>0</v>
      </c>
      <c r="N27">
        <v>-338200</v>
      </c>
      <c r="P27">
        <v>-710547.47</v>
      </c>
      <c r="Q27">
        <v>3263098.4</v>
      </c>
      <c r="S27">
        <v>493974.73</v>
      </c>
      <c r="V27">
        <v>884900</v>
      </c>
      <c r="W27">
        <v>67350</v>
      </c>
      <c r="X27">
        <v>1148864</v>
      </c>
      <c r="Y27">
        <v>6122.5</v>
      </c>
      <c r="AA27">
        <v>640307.64</v>
      </c>
      <c r="AB27">
        <v>89918</v>
      </c>
    </row>
    <row r="28" spans="1:29" x14ac:dyDescent="0.25">
      <c r="A28" t="s">
        <v>177</v>
      </c>
      <c r="B28">
        <v>248665.2</v>
      </c>
      <c r="C28">
        <v>40</v>
      </c>
      <c r="D28">
        <v>185026.38</v>
      </c>
      <c r="F28">
        <v>1752198.8</v>
      </c>
      <c r="G28">
        <v>156772.20000000001</v>
      </c>
      <c r="M28">
        <v>17883</v>
      </c>
      <c r="P28">
        <v>-780247.81</v>
      </c>
      <c r="Q28">
        <v>3122820.6</v>
      </c>
      <c r="S28">
        <v>17496.87</v>
      </c>
      <c r="V28">
        <v>65440</v>
      </c>
      <c r="X28">
        <v>65440</v>
      </c>
      <c r="AA28">
        <v>9020</v>
      </c>
      <c r="AB28">
        <v>26230.080000000002</v>
      </c>
    </row>
    <row r="29" spans="1:29" x14ac:dyDescent="0.25">
      <c r="A29" t="s">
        <v>178</v>
      </c>
      <c r="B29">
        <v>427341.48</v>
      </c>
      <c r="C29">
        <v>114</v>
      </c>
      <c r="D29">
        <v>4778.95</v>
      </c>
      <c r="F29">
        <v>870598</v>
      </c>
      <c r="G29">
        <v>1236440.07</v>
      </c>
      <c r="L29">
        <v>268675</v>
      </c>
      <c r="M29">
        <v>234</v>
      </c>
      <c r="P29">
        <v>344135</v>
      </c>
      <c r="Q29">
        <v>1974718.56</v>
      </c>
      <c r="S29">
        <v>534022.18000000005</v>
      </c>
      <c r="T29">
        <v>132000</v>
      </c>
      <c r="V29">
        <v>534812</v>
      </c>
      <c r="W29">
        <v>15000</v>
      </c>
      <c r="X29">
        <v>785514</v>
      </c>
      <c r="Z29">
        <v>2720</v>
      </c>
      <c r="AA29">
        <v>426980.97</v>
      </c>
      <c r="AB29">
        <v>46821.35</v>
      </c>
      <c r="AC29">
        <v>2287.92</v>
      </c>
    </row>
    <row r="30" spans="1:29" x14ac:dyDescent="0.25">
      <c r="A30" t="s">
        <v>179</v>
      </c>
      <c r="B30">
        <v>1497405.68</v>
      </c>
      <c r="C30">
        <v>134428.54999999999</v>
      </c>
      <c r="D30">
        <v>8987.01</v>
      </c>
      <c r="F30">
        <v>299258.01</v>
      </c>
      <c r="G30">
        <v>531341.74</v>
      </c>
      <c r="L30">
        <v>198770</v>
      </c>
      <c r="M30">
        <v>0</v>
      </c>
      <c r="P30">
        <v>240</v>
      </c>
      <c r="Q30">
        <v>2143445.4500000002</v>
      </c>
      <c r="S30">
        <v>796191.97</v>
      </c>
      <c r="V30">
        <v>400440</v>
      </c>
      <c r="X30">
        <v>556945</v>
      </c>
      <c r="Z30">
        <v>14352</v>
      </c>
      <c r="AA30">
        <v>414291.68</v>
      </c>
      <c r="AB30">
        <v>82077.75</v>
      </c>
    </row>
    <row r="31" spans="1:29" x14ac:dyDescent="0.25">
      <c r="A31" t="s">
        <v>180</v>
      </c>
      <c r="B31">
        <v>435692.86</v>
      </c>
      <c r="C31">
        <v>0</v>
      </c>
      <c r="D31">
        <v>4583.97</v>
      </c>
      <c r="E31">
        <v>21469</v>
      </c>
      <c r="F31">
        <v>-200575</v>
      </c>
      <c r="G31">
        <v>1005406.58</v>
      </c>
      <c r="L31">
        <v>415230</v>
      </c>
      <c r="M31">
        <v>21570</v>
      </c>
      <c r="N31">
        <v>551</v>
      </c>
      <c r="P31">
        <v>-30032399.600000001</v>
      </c>
      <c r="Q31">
        <v>30951144.84</v>
      </c>
      <c r="S31">
        <v>490995.6</v>
      </c>
      <c r="T31">
        <v>31500</v>
      </c>
      <c r="V31">
        <v>730950</v>
      </c>
      <c r="W31">
        <v>604095</v>
      </c>
      <c r="X31">
        <v>933677</v>
      </c>
      <c r="Y31">
        <v>628</v>
      </c>
      <c r="AA31">
        <v>847677.83</v>
      </c>
      <c r="AB31">
        <v>165076.6</v>
      </c>
    </row>
    <row r="32" spans="1:29" x14ac:dyDescent="0.25">
      <c r="A32" t="s">
        <v>181</v>
      </c>
      <c r="B32">
        <v>491075.71</v>
      </c>
      <c r="C32">
        <v>47671</v>
      </c>
      <c r="D32">
        <v>24849.01</v>
      </c>
      <c r="F32">
        <v>296997</v>
      </c>
      <c r="G32">
        <v>194400</v>
      </c>
      <c r="J32">
        <v>161320</v>
      </c>
      <c r="M32">
        <v>0</v>
      </c>
      <c r="P32">
        <v>-10727632.57</v>
      </c>
      <c r="Q32">
        <v>11903501.289999999</v>
      </c>
      <c r="S32">
        <v>1160246.53</v>
      </c>
      <c r="V32">
        <v>964889</v>
      </c>
      <c r="X32">
        <v>1296560</v>
      </c>
      <c r="AA32">
        <v>1067428.53</v>
      </c>
      <c r="AB32">
        <v>43343</v>
      </c>
    </row>
    <row r="33" spans="1:29" x14ac:dyDescent="0.25">
      <c r="A33" t="s">
        <v>182</v>
      </c>
      <c r="B33">
        <v>303473.74</v>
      </c>
      <c r="C33">
        <v>0</v>
      </c>
      <c r="D33">
        <v>32060.880000000001</v>
      </c>
      <c r="F33">
        <v>2372359.27</v>
      </c>
      <c r="G33">
        <v>172922.06</v>
      </c>
      <c r="M33">
        <v>0</v>
      </c>
      <c r="P33">
        <v>1211591.46</v>
      </c>
      <c r="Q33">
        <v>1748715.06</v>
      </c>
      <c r="S33">
        <v>489501.23</v>
      </c>
      <c r="T33">
        <v>291780</v>
      </c>
      <c r="V33">
        <v>51600</v>
      </c>
      <c r="X33">
        <v>302191</v>
      </c>
      <c r="Y33">
        <v>600</v>
      </c>
      <c r="AA33">
        <v>549344.1</v>
      </c>
      <c r="AB33">
        <v>60236.7</v>
      </c>
    </row>
    <row r="34" spans="1:29" x14ac:dyDescent="0.25">
      <c r="A34" t="s">
        <v>183</v>
      </c>
      <c r="B34">
        <v>329602.78000000003</v>
      </c>
      <c r="C34">
        <v>97549.55</v>
      </c>
      <c r="D34">
        <v>60824.61</v>
      </c>
      <c r="F34">
        <v>644375.87</v>
      </c>
      <c r="G34">
        <v>1624872.46</v>
      </c>
      <c r="L34">
        <v>87475</v>
      </c>
      <c r="M34">
        <v>1126.55</v>
      </c>
      <c r="P34">
        <v>1033537.72</v>
      </c>
      <c r="Q34">
        <v>1829621.52</v>
      </c>
      <c r="S34">
        <v>862095.56</v>
      </c>
      <c r="X34">
        <v>344610</v>
      </c>
      <c r="AA34">
        <v>660192.04</v>
      </c>
      <c r="AB34">
        <v>51829.04</v>
      </c>
    </row>
    <row r="35" spans="1:29" x14ac:dyDescent="0.25">
      <c r="A35" t="s">
        <v>184</v>
      </c>
      <c r="B35">
        <v>92011.05</v>
      </c>
      <c r="C35">
        <v>0</v>
      </c>
      <c r="D35">
        <v>61577.9</v>
      </c>
      <c r="F35">
        <v>137807.97</v>
      </c>
      <c r="G35">
        <v>-40345.72</v>
      </c>
      <c r="H35">
        <v>1</v>
      </c>
      <c r="M35">
        <v>0</v>
      </c>
      <c r="P35">
        <v>-1726877.17</v>
      </c>
      <c r="Q35">
        <v>2563303.2200000002</v>
      </c>
      <c r="S35">
        <v>620999.26</v>
      </c>
      <c r="V35">
        <v>786960</v>
      </c>
      <c r="X35">
        <v>1010383</v>
      </c>
      <c r="AA35">
        <v>688449.95</v>
      </c>
      <c r="AB35">
        <v>294500.15999999997</v>
      </c>
    </row>
    <row r="36" spans="1:29" x14ac:dyDescent="0.25">
      <c r="A36" t="s">
        <v>188</v>
      </c>
      <c r="B36">
        <v>632291.56999999995</v>
      </c>
      <c r="C36">
        <v>3828</v>
      </c>
      <c r="D36">
        <v>33357.81</v>
      </c>
      <c r="F36">
        <v>298728.49</v>
      </c>
      <c r="G36">
        <v>311932.90000000002</v>
      </c>
      <c r="I36">
        <v>0</v>
      </c>
      <c r="J36">
        <v>7380</v>
      </c>
      <c r="L36">
        <v>209061</v>
      </c>
      <c r="M36">
        <v>3436.87</v>
      </c>
      <c r="P36">
        <v>-2544798.21</v>
      </c>
      <c r="Q36">
        <v>3551030.77</v>
      </c>
      <c r="S36">
        <v>859081.91</v>
      </c>
      <c r="T36">
        <v>92600</v>
      </c>
      <c r="V36">
        <v>976982.3</v>
      </c>
      <c r="W36">
        <v>148561</v>
      </c>
      <c r="X36">
        <v>1348394.3</v>
      </c>
      <c r="AA36">
        <v>603767.12</v>
      </c>
      <c r="AB36">
        <v>71035.45</v>
      </c>
    </row>
    <row r="37" spans="1:29" x14ac:dyDescent="0.25">
      <c r="A37" t="s">
        <v>189</v>
      </c>
      <c r="B37">
        <v>147436.85999999999</v>
      </c>
      <c r="C37">
        <v>126299.94</v>
      </c>
      <c r="D37">
        <v>18399.03</v>
      </c>
      <c r="F37">
        <v>129312</v>
      </c>
      <c r="G37">
        <v>32997.199999999997</v>
      </c>
      <c r="I37">
        <v>25500</v>
      </c>
      <c r="J37">
        <v>8432.8799999999992</v>
      </c>
      <c r="M37">
        <v>2696.78</v>
      </c>
      <c r="P37">
        <v>-1502937.1</v>
      </c>
      <c r="Q37">
        <v>1997207.95</v>
      </c>
      <c r="S37">
        <v>521806.75</v>
      </c>
      <c r="V37">
        <v>455434</v>
      </c>
      <c r="X37">
        <v>753244</v>
      </c>
      <c r="Y37">
        <v>13664</v>
      </c>
      <c r="AA37">
        <v>249537.63</v>
      </c>
      <c r="AB37">
        <v>37250.6</v>
      </c>
    </row>
    <row r="38" spans="1:29" x14ac:dyDescent="0.25">
      <c r="A38" t="s">
        <v>190</v>
      </c>
      <c r="B38">
        <v>98539.22</v>
      </c>
      <c r="C38">
        <v>29537.79</v>
      </c>
      <c r="D38">
        <v>17844.66</v>
      </c>
      <c r="F38">
        <v>183078.74</v>
      </c>
      <c r="G38">
        <v>58058.62</v>
      </c>
      <c r="I38">
        <v>0</v>
      </c>
      <c r="J38">
        <v>17365.63</v>
      </c>
      <c r="M38">
        <v>2013.02</v>
      </c>
      <c r="P38">
        <v>-2505486.4700000002</v>
      </c>
      <c r="Q38">
        <v>2854572.07</v>
      </c>
      <c r="S38">
        <v>602194.91</v>
      </c>
      <c r="V38">
        <v>633691.34</v>
      </c>
      <c r="X38">
        <v>885785.34</v>
      </c>
      <c r="Y38">
        <v>760</v>
      </c>
      <c r="AA38">
        <v>307834.78000000003</v>
      </c>
      <c r="AB38">
        <v>22911.35</v>
      </c>
    </row>
    <row r="39" spans="1:29" x14ac:dyDescent="0.25">
      <c r="A39" t="s">
        <v>191</v>
      </c>
      <c r="B39">
        <v>206591.11</v>
      </c>
      <c r="C39">
        <v>58946.63</v>
      </c>
      <c r="D39">
        <v>30683.53</v>
      </c>
      <c r="F39">
        <v>1130509.24</v>
      </c>
      <c r="G39">
        <v>443023.68</v>
      </c>
      <c r="I39">
        <v>0</v>
      </c>
      <c r="J39">
        <v>12111.3</v>
      </c>
      <c r="L39">
        <v>14400</v>
      </c>
      <c r="M39">
        <v>1233.3800000000001</v>
      </c>
      <c r="P39">
        <v>510519.17</v>
      </c>
      <c r="Q39">
        <v>1440362.48</v>
      </c>
      <c r="S39">
        <v>425085.71</v>
      </c>
      <c r="T39">
        <v>14400</v>
      </c>
      <c r="V39">
        <v>229500</v>
      </c>
      <c r="X39">
        <v>354104</v>
      </c>
      <c r="Y39">
        <v>10936</v>
      </c>
      <c r="AA39">
        <v>311952.34999999998</v>
      </c>
      <c r="AB39">
        <v>100865.5</v>
      </c>
    </row>
    <row r="40" spans="1:29" x14ac:dyDescent="0.25">
      <c r="A40" t="s">
        <v>192</v>
      </c>
      <c r="B40">
        <v>204382.29</v>
      </c>
      <c r="C40">
        <v>58429.65</v>
      </c>
      <c r="D40">
        <v>11070.78</v>
      </c>
      <c r="F40">
        <v>2185895.94</v>
      </c>
      <c r="G40">
        <v>195778.37</v>
      </c>
      <c r="I40">
        <v>0</v>
      </c>
      <c r="J40">
        <v>11480</v>
      </c>
      <c r="L40">
        <v>7200</v>
      </c>
      <c r="M40">
        <v>909.76</v>
      </c>
      <c r="P40">
        <v>2325713.79</v>
      </c>
      <c r="Q40">
        <v>455164.99</v>
      </c>
      <c r="S40">
        <v>339049.79</v>
      </c>
      <c r="T40">
        <v>66564</v>
      </c>
      <c r="V40">
        <v>270942</v>
      </c>
      <c r="W40">
        <v>66600</v>
      </c>
      <c r="X40">
        <v>386812</v>
      </c>
      <c r="Y40">
        <v>33889</v>
      </c>
      <c r="AA40">
        <v>355705.45</v>
      </c>
      <c r="AB40">
        <v>111660.85</v>
      </c>
    </row>
    <row r="41" spans="1:29" x14ac:dyDescent="0.25">
      <c r="A41" t="s">
        <v>193</v>
      </c>
      <c r="B41">
        <v>156120.95999999999</v>
      </c>
      <c r="C41">
        <v>7866.95</v>
      </c>
      <c r="D41">
        <v>91365.5</v>
      </c>
      <c r="F41">
        <v>147540.99</v>
      </c>
      <c r="G41">
        <v>270651.5</v>
      </c>
      <c r="I41">
        <v>0</v>
      </c>
      <c r="J41">
        <v>16158.3</v>
      </c>
      <c r="L41">
        <v>37200</v>
      </c>
      <c r="M41">
        <v>1886.69</v>
      </c>
      <c r="P41">
        <v>-1187567.05</v>
      </c>
      <c r="Q41">
        <v>1976836.89</v>
      </c>
      <c r="S41">
        <v>334242.90000000002</v>
      </c>
      <c r="T41">
        <v>198100</v>
      </c>
      <c r="V41">
        <v>146579.46</v>
      </c>
      <c r="W41">
        <v>24588</v>
      </c>
      <c r="X41">
        <v>292547.46000000002</v>
      </c>
      <c r="Y41">
        <v>3860</v>
      </c>
      <c r="AA41">
        <v>518247.38</v>
      </c>
      <c r="AB41">
        <v>59824.45</v>
      </c>
    </row>
    <row r="42" spans="1:29" x14ac:dyDescent="0.25">
      <c r="A42" t="s">
        <v>194</v>
      </c>
      <c r="B42">
        <v>450371.86</v>
      </c>
      <c r="C42">
        <v>173551.35999999999</v>
      </c>
      <c r="D42">
        <v>187715</v>
      </c>
      <c r="F42">
        <v>417606.1</v>
      </c>
      <c r="G42">
        <v>146280.78</v>
      </c>
      <c r="I42">
        <v>0</v>
      </c>
      <c r="J42">
        <v>18065.55</v>
      </c>
      <c r="L42">
        <v>393797.4</v>
      </c>
      <c r="M42">
        <v>393.61</v>
      </c>
      <c r="P42">
        <v>-822626.51</v>
      </c>
      <c r="Q42">
        <v>1732965.71</v>
      </c>
      <c r="S42">
        <v>738222.63</v>
      </c>
      <c r="T42">
        <v>286060</v>
      </c>
      <c r="V42">
        <v>537022</v>
      </c>
      <c r="X42">
        <v>664873</v>
      </c>
      <c r="Y42">
        <v>4850</v>
      </c>
      <c r="AA42">
        <v>777293.48</v>
      </c>
      <c r="AB42">
        <v>49358.81</v>
      </c>
      <c r="AC42">
        <v>12000</v>
      </c>
    </row>
    <row r="43" spans="1:29" x14ac:dyDescent="0.25">
      <c r="A43" t="s">
        <v>195</v>
      </c>
      <c r="B43">
        <v>231828.26</v>
      </c>
      <c r="C43">
        <v>26245.73</v>
      </c>
      <c r="D43">
        <v>95314.54</v>
      </c>
      <c r="F43">
        <v>-22192.58</v>
      </c>
      <c r="G43">
        <v>78041.679999999993</v>
      </c>
      <c r="I43">
        <v>0</v>
      </c>
      <c r="J43">
        <v>13729.6</v>
      </c>
      <c r="L43">
        <v>60000</v>
      </c>
      <c r="M43">
        <v>1730.23</v>
      </c>
      <c r="P43">
        <v>-1753258.84</v>
      </c>
      <c r="Q43">
        <v>2083523.09</v>
      </c>
      <c r="S43">
        <v>357677.93</v>
      </c>
      <c r="V43">
        <v>389235</v>
      </c>
      <c r="W43">
        <v>84384</v>
      </c>
      <c r="X43">
        <v>564937</v>
      </c>
      <c r="Y43">
        <v>25480.5</v>
      </c>
      <c r="AA43">
        <v>165130.88</v>
      </c>
      <c r="AB43">
        <v>66235</v>
      </c>
      <c r="AC43">
        <v>6000</v>
      </c>
    </row>
    <row r="44" spans="1:29" x14ac:dyDescent="0.25">
      <c r="A44" t="s">
        <v>196</v>
      </c>
      <c r="B44">
        <v>425055.41</v>
      </c>
      <c r="C44">
        <v>7995</v>
      </c>
      <c r="D44">
        <v>55745.36</v>
      </c>
      <c r="F44">
        <v>4225546.84</v>
      </c>
      <c r="G44">
        <v>477298.21</v>
      </c>
      <c r="I44">
        <v>3380</v>
      </c>
      <c r="J44">
        <v>11153.44</v>
      </c>
      <c r="L44">
        <v>109900</v>
      </c>
      <c r="M44">
        <v>2556.81</v>
      </c>
      <c r="P44">
        <v>4677039.91</v>
      </c>
      <c r="Q44">
        <v>664987.81999999995</v>
      </c>
      <c r="S44">
        <v>439645.65</v>
      </c>
      <c r="T44">
        <v>136100</v>
      </c>
      <c r="V44">
        <v>569632</v>
      </c>
      <c r="X44">
        <v>812624</v>
      </c>
      <c r="Y44">
        <v>4660</v>
      </c>
      <c r="Z44">
        <v>8415</v>
      </c>
      <c r="AA44">
        <v>402069.36</v>
      </c>
      <c r="AB44">
        <v>188986.45</v>
      </c>
      <c r="AC44">
        <v>6000</v>
      </c>
    </row>
    <row r="45" spans="1:29" x14ac:dyDescent="0.25">
      <c r="A45" t="s">
        <v>197</v>
      </c>
      <c r="B45">
        <v>32911.629999999997</v>
      </c>
      <c r="C45">
        <v>289308.38</v>
      </c>
      <c r="D45">
        <v>28961.51</v>
      </c>
      <c r="F45">
        <v>526937.81999999995</v>
      </c>
      <c r="G45">
        <v>18248.43</v>
      </c>
      <c r="I45">
        <v>2000</v>
      </c>
      <c r="J45">
        <v>13631.91</v>
      </c>
      <c r="M45">
        <v>10512.36</v>
      </c>
      <c r="P45">
        <v>-562535.6</v>
      </c>
      <c r="Q45">
        <v>1500565.11</v>
      </c>
      <c r="S45">
        <v>698158.45</v>
      </c>
      <c r="V45">
        <v>456275.20000000001</v>
      </c>
      <c r="X45">
        <v>736871.2</v>
      </c>
      <c r="Y45">
        <v>9800</v>
      </c>
      <c r="AA45">
        <v>404940.82</v>
      </c>
      <c r="AB45">
        <v>70627.64</v>
      </c>
    </row>
    <row r="46" spans="1:29" x14ac:dyDescent="0.25">
      <c r="A46" t="s">
        <v>199</v>
      </c>
      <c r="B46">
        <v>283612.94</v>
      </c>
      <c r="C46">
        <v>6083</v>
      </c>
      <c r="D46">
        <v>3692.23</v>
      </c>
      <c r="F46">
        <v>4</v>
      </c>
      <c r="G46">
        <v>13258.32</v>
      </c>
      <c r="I46">
        <v>0</v>
      </c>
      <c r="J46">
        <v>14915.07</v>
      </c>
      <c r="L46">
        <v>14400</v>
      </c>
      <c r="M46">
        <v>2846</v>
      </c>
      <c r="P46">
        <v>-2039952.45</v>
      </c>
      <c r="Q46">
        <v>2280594.58</v>
      </c>
      <c r="S46">
        <v>638804.61</v>
      </c>
      <c r="V46">
        <v>662823.80000000005</v>
      </c>
      <c r="X46">
        <v>1030037.8</v>
      </c>
      <c r="Y46">
        <v>25314.61</v>
      </c>
      <c r="AA46">
        <v>204843.97</v>
      </c>
      <c r="AB46">
        <v>7584.74</v>
      </c>
    </row>
    <row r="47" spans="1:29" x14ac:dyDescent="0.25">
      <c r="A47" t="s">
        <v>203</v>
      </c>
      <c r="B47">
        <v>297363.11</v>
      </c>
      <c r="C47">
        <v>41062.31</v>
      </c>
      <c r="D47">
        <v>212870.28</v>
      </c>
      <c r="F47">
        <v>5660126.1200000001</v>
      </c>
      <c r="G47">
        <v>2095064.26</v>
      </c>
      <c r="I47">
        <v>0</v>
      </c>
      <c r="J47">
        <v>0</v>
      </c>
      <c r="M47">
        <v>2180.4299999999998</v>
      </c>
      <c r="O47">
        <v>-1180012.6599999999</v>
      </c>
      <c r="P47">
        <v>10722712.91</v>
      </c>
      <c r="Q47">
        <v>2114009</v>
      </c>
      <c r="S47">
        <v>809766.01</v>
      </c>
      <c r="V47">
        <v>280881.28000000003</v>
      </c>
      <c r="X47">
        <v>546815.28</v>
      </c>
      <c r="AA47">
        <v>494600.76</v>
      </c>
      <c r="AB47">
        <v>3401634.85</v>
      </c>
    </row>
    <row r="48" spans="1:29" x14ac:dyDescent="0.25">
      <c r="A48" t="s">
        <v>204</v>
      </c>
      <c r="B48">
        <v>172982.57</v>
      </c>
      <c r="C48">
        <v>56058.76</v>
      </c>
      <c r="D48">
        <v>21339.18</v>
      </c>
      <c r="F48">
        <v>3175198.05</v>
      </c>
      <c r="G48">
        <v>-190086.77</v>
      </c>
      <c r="J48">
        <v>354213.88</v>
      </c>
      <c r="L48">
        <v>578351</v>
      </c>
      <c r="M48">
        <v>1825.24</v>
      </c>
      <c r="P48">
        <v>976601.17</v>
      </c>
      <c r="Q48">
        <v>1646714.98</v>
      </c>
      <c r="S48">
        <v>345852.96</v>
      </c>
      <c r="V48">
        <v>257760.9</v>
      </c>
      <c r="X48">
        <v>398480.9</v>
      </c>
      <c r="Z48">
        <v>40987</v>
      </c>
      <c r="AA48">
        <v>416229.88</v>
      </c>
      <c r="AB48">
        <v>70130.559999999998</v>
      </c>
    </row>
    <row r="49" spans="1:29" x14ac:dyDescent="0.25">
      <c r="A49" t="s">
        <v>205</v>
      </c>
      <c r="B49">
        <v>309834.40999999997</v>
      </c>
      <c r="C49">
        <v>2872.75</v>
      </c>
      <c r="D49">
        <v>129084.38</v>
      </c>
      <c r="F49">
        <v>1276462.6100000001</v>
      </c>
      <c r="G49">
        <v>1097112.27</v>
      </c>
      <c r="H49">
        <v>73999</v>
      </c>
      <c r="I49">
        <v>0</v>
      </c>
      <c r="J49">
        <v>0</v>
      </c>
      <c r="L49">
        <v>54600</v>
      </c>
      <c r="M49">
        <v>3022.61</v>
      </c>
      <c r="O49">
        <v>-1471096.19</v>
      </c>
      <c r="P49">
        <v>2225137.2000000002</v>
      </c>
      <c r="Q49">
        <v>2273364.33</v>
      </c>
      <c r="S49">
        <v>251129.49</v>
      </c>
      <c r="V49">
        <v>428594.5</v>
      </c>
      <c r="X49">
        <v>570558.5</v>
      </c>
      <c r="Y49">
        <v>3000</v>
      </c>
      <c r="AA49">
        <v>198934.48</v>
      </c>
      <c r="AB49">
        <v>102893.54</v>
      </c>
    </row>
    <row r="50" spans="1:29" x14ac:dyDescent="0.25">
      <c r="A50" t="s">
        <v>209</v>
      </c>
      <c r="B50">
        <v>815266.2</v>
      </c>
      <c r="C50">
        <v>0</v>
      </c>
      <c r="D50">
        <v>64.91</v>
      </c>
      <c r="F50">
        <v>22621.78</v>
      </c>
      <c r="G50">
        <v>647249.23</v>
      </c>
      <c r="I50">
        <v>0</v>
      </c>
      <c r="J50">
        <v>0</v>
      </c>
      <c r="L50">
        <v>222000</v>
      </c>
      <c r="M50">
        <v>1045</v>
      </c>
      <c r="N50">
        <v>118000</v>
      </c>
      <c r="P50">
        <v>-502471.47</v>
      </c>
      <c r="Q50">
        <v>2191305.25</v>
      </c>
      <c r="S50">
        <v>363036.06</v>
      </c>
      <c r="V50">
        <v>722408.5</v>
      </c>
      <c r="X50">
        <v>865620.5</v>
      </c>
      <c r="AA50">
        <v>711707.37</v>
      </c>
      <c r="AB50">
        <v>52793.35</v>
      </c>
    </row>
    <row r="51" spans="1:29" x14ac:dyDescent="0.25">
      <c r="A51" t="s">
        <v>210</v>
      </c>
      <c r="B51">
        <v>3129314.27</v>
      </c>
      <c r="C51">
        <v>94288</v>
      </c>
      <c r="D51">
        <v>29753.39</v>
      </c>
      <c r="F51">
        <v>955600.4</v>
      </c>
      <c r="G51">
        <v>1010141.37</v>
      </c>
      <c r="I51">
        <v>0</v>
      </c>
      <c r="J51">
        <v>0</v>
      </c>
      <c r="L51">
        <v>2959000</v>
      </c>
      <c r="M51">
        <v>26051.200000000001</v>
      </c>
      <c r="P51">
        <v>1094666.3</v>
      </c>
      <c r="Q51">
        <v>2281491.52</v>
      </c>
      <c r="S51">
        <v>883814.67</v>
      </c>
      <c r="U51">
        <v>22.73</v>
      </c>
      <c r="V51">
        <v>1589594.5</v>
      </c>
      <c r="X51">
        <v>1861494.5</v>
      </c>
      <c r="Y51">
        <v>13340</v>
      </c>
      <c r="AA51">
        <v>1702855.84</v>
      </c>
      <c r="AB51">
        <v>37853.15</v>
      </c>
    </row>
    <row r="52" spans="1:29" x14ac:dyDescent="0.25">
      <c r="A52" t="s">
        <v>211</v>
      </c>
      <c r="B52">
        <v>455961.84</v>
      </c>
      <c r="C52">
        <v>0</v>
      </c>
      <c r="D52">
        <v>47213.98</v>
      </c>
      <c r="F52">
        <v>8847.08</v>
      </c>
      <c r="G52">
        <v>1618145.41</v>
      </c>
      <c r="I52">
        <v>0</v>
      </c>
      <c r="J52">
        <v>0</v>
      </c>
      <c r="M52">
        <v>5298.4</v>
      </c>
      <c r="P52">
        <v>-703508.32</v>
      </c>
      <c r="Q52">
        <v>2647377.69</v>
      </c>
      <c r="S52">
        <v>870796.07</v>
      </c>
      <c r="V52">
        <v>817596.5</v>
      </c>
      <c r="X52">
        <v>927356.5</v>
      </c>
      <c r="Y52">
        <v>22188</v>
      </c>
      <c r="AA52">
        <v>528775.73</v>
      </c>
      <c r="AB52">
        <v>29071.8</v>
      </c>
    </row>
    <row r="53" spans="1:29" x14ac:dyDescent="0.25">
      <c r="A53" t="s">
        <v>212</v>
      </c>
      <c r="B53">
        <v>995216.65</v>
      </c>
      <c r="C53">
        <v>0</v>
      </c>
      <c r="D53">
        <v>15273.55</v>
      </c>
      <c r="F53">
        <v>14</v>
      </c>
      <c r="G53">
        <v>235159.52</v>
      </c>
      <c r="I53">
        <v>0</v>
      </c>
      <c r="J53">
        <v>0</v>
      </c>
      <c r="K53">
        <v>299520</v>
      </c>
      <c r="M53">
        <v>9065</v>
      </c>
      <c r="P53">
        <v>-3696860.91</v>
      </c>
      <c r="Q53">
        <v>4706462.17</v>
      </c>
      <c r="S53">
        <v>714897.56</v>
      </c>
      <c r="V53">
        <v>821816.85</v>
      </c>
      <c r="X53">
        <v>1114341.8500000001</v>
      </c>
      <c r="AA53">
        <v>479487.05</v>
      </c>
      <c r="AB53">
        <v>15408.05</v>
      </c>
    </row>
    <row r="54" spans="1:29" x14ac:dyDescent="0.25">
      <c r="A54" t="s">
        <v>216</v>
      </c>
      <c r="B54">
        <v>305932.18</v>
      </c>
      <c r="C54">
        <v>15371</v>
      </c>
      <c r="D54">
        <v>34963.22</v>
      </c>
      <c r="F54">
        <v>1842409.89</v>
      </c>
      <c r="G54">
        <v>1497883.53</v>
      </c>
      <c r="I54">
        <v>-20330</v>
      </c>
      <c r="J54">
        <v>16944.3</v>
      </c>
      <c r="L54">
        <v>52900</v>
      </c>
      <c r="M54">
        <v>1909</v>
      </c>
      <c r="P54">
        <v>2926277.7</v>
      </c>
      <c r="Q54">
        <v>954921</v>
      </c>
      <c r="S54">
        <v>695950.87</v>
      </c>
      <c r="V54">
        <v>436886.16</v>
      </c>
      <c r="X54">
        <v>651741.16</v>
      </c>
      <c r="Z54">
        <v>29278</v>
      </c>
      <c r="AA54">
        <v>452589.75</v>
      </c>
      <c r="AB54">
        <v>235290.3</v>
      </c>
    </row>
    <row r="55" spans="1:29" x14ac:dyDescent="0.25">
      <c r="A55" t="s">
        <v>217</v>
      </c>
      <c r="B55">
        <v>366741.54</v>
      </c>
      <c r="C55">
        <v>15768</v>
      </c>
      <c r="D55">
        <v>29369.25</v>
      </c>
      <c r="F55">
        <v>1275552.72</v>
      </c>
      <c r="G55">
        <v>463640.88</v>
      </c>
      <c r="I55">
        <v>0</v>
      </c>
      <c r="J55">
        <v>12400</v>
      </c>
      <c r="M55">
        <v>2774</v>
      </c>
      <c r="P55">
        <v>-272080.82</v>
      </c>
      <c r="Q55">
        <v>2528782.23</v>
      </c>
      <c r="S55">
        <v>756177.38</v>
      </c>
      <c r="T55">
        <v>61400</v>
      </c>
      <c r="V55">
        <v>628344.5</v>
      </c>
      <c r="W55">
        <v>1500</v>
      </c>
      <c r="X55">
        <v>795717.5</v>
      </c>
      <c r="Z55">
        <v>6000</v>
      </c>
      <c r="AA55">
        <v>648831.31000000006</v>
      </c>
      <c r="AB55">
        <v>105759.09</v>
      </c>
      <c r="AC55">
        <v>11917</v>
      </c>
    </row>
    <row r="56" spans="1:29" x14ac:dyDescent="0.25">
      <c r="A56" t="s">
        <v>218</v>
      </c>
      <c r="B56">
        <v>559261.41</v>
      </c>
      <c r="C56">
        <v>15871</v>
      </c>
      <c r="D56">
        <v>21827.18</v>
      </c>
      <c r="F56">
        <v>717113.93</v>
      </c>
      <c r="G56">
        <v>310203.58</v>
      </c>
      <c r="I56">
        <v>0</v>
      </c>
      <c r="J56">
        <v>28344</v>
      </c>
      <c r="M56">
        <v>1824</v>
      </c>
      <c r="P56">
        <v>-819228.88</v>
      </c>
      <c r="Q56">
        <v>2500517.0699999998</v>
      </c>
      <c r="S56">
        <v>516812.23</v>
      </c>
      <c r="V56">
        <v>1052940.45</v>
      </c>
      <c r="X56">
        <v>1116808.45</v>
      </c>
      <c r="Z56">
        <v>6000</v>
      </c>
      <c r="AA56">
        <v>460189.52</v>
      </c>
      <c r="AB56">
        <v>73933.8</v>
      </c>
    </row>
    <row r="57" spans="1:29" x14ac:dyDescent="0.25">
      <c r="A57" t="s">
        <v>219</v>
      </c>
      <c r="B57">
        <v>747092.89</v>
      </c>
      <c r="C57">
        <v>0</v>
      </c>
      <c r="D57">
        <v>98613.8</v>
      </c>
      <c r="F57">
        <v>333685.03000000003</v>
      </c>
      <c r="G57">
        <v>272016.09999999998</v>
      </c>
      <c r="I57">
        <v>5000</v>
      </c>
      <c r="J57">
        <v>445</v>
      </c>
      <c r="M57">
        <v>-30.26</v>
      </c>
      <c r="P57">
        <v>-719108.11</v>
      </c>
      <c r="Q57">
        <v>1946573.94</v>
      </c>
      <c r="S57">
        <v>215508.01</v>
      </c>
      <c r="T57">
        <v>267230</v>
      </c>
      <c r="V57">
        <v>632785</v>
      </c>
      <c r="W57">
        <v>545097.71</v>
      </c>
      <c r="X57">
        <v>808180.26</v>
      </c>
      <c r="Z57">
        <v>18994</v>
      </c>
      <c r="AA57">
        <v>549252.98</v>
      </c>
      <c r="AB57">
        <v>65666.23</v>
      </c>
    </row>
    <row r="58" spans="1:29" x14ac:dyDescent="0.25">
      <c r="A58" t="s">
        <v>220</v>
      </c>
      <c r="B58">
        <v>298664.94</v>
      </c>
      <c r="C58">
        <v>11342</v>
      </c>
      <c r="D58">
        <v>23153.88</v>
      </c>
      <c r="F58">
        <v>2714212.05</v>
      </c>
      <c r="G58">
        <v>410969.43</v>
      </c>
      <c r="I58">
        <v>0</v>
      </c>
      <c r="J58">
        <v>15645</v>
      </c>
      <c r="M58">
        <v>177.15</v>
      </c>
      <c r="P58">
        <v>2635114.73</v>
      </c>
      <c r="Q58">
        <v>980950.37</v>
      </c>
      <c r="S58">
        <v>438166.4</v>
      </c>
      <c r="T58">
        <v>216000</v>
      </c>
      <c r="V58">
        <v>728052.45</v>
      </c>
      <c r="X58">
        <v>786713.45</v>
      </c>
      <c r="Z58">
        <v>15258</v>
      </c>
      <c r="AA58">
        <v>590376.86</v>
      </c>
      <c r="AB58">
        <v>162882.68</v>
      </c>
      <c r="AC58">
        <v>532.80999999999995</v>
      </c>
    </row>
    <row r="59" spans="1:29" x14ac:dyDescent="0.25">
      <c r="A59" t="s">
        <v>221</v>
      </c>
      <c r="B59">
        <v>151988.46</v>
      </c>
      <c r="C59">
        <v>122989</v>
      </c>
      <c r="D59">
        <v>16692.23</v>
      </c>
      <c r="F59">
        <v>533027.24</v>
      </c>
      <c r="G59">
        <v>159308.59</v>
      </c>
      <c r="I59">
        <v>0</v>
      </c>
      <c r="J59">
        <v>-2271.4</v>
      </c>
      <c r="M59">
        <v>0</v>
      </c>
      <c r="P59">
        <v>-851460.11</v>
      </c>
      <c r="Q59">
        <v>1692734</v>
      </c>
      <c r="S59">
        <v>456218.12</v>
      </c>
      <c r="V59">
        <v>287396.42</v>
      </c>
      <c r="W59">
        <v>1500</v>
      </c>
      <c r="X59">
        <v>359546.42</v>
      </c>
      <c r="Z59">
        <v>2500</v>
      </c>
      <c r="AA59">
        <v>155041.99</v>
      </c>
      <c r="AB59">
        <v>82868.100000000006</v>
      </c>
      <c r="AC59">
        <v>155</v>
      </c>
    </row>
    <row r="60" spans="1:29" x14ac:dyDescent="0.25">
      <c r="A60" t="s">
        <v>225</v>
      </c>
      <c r="B60">
        <v>241000.23</v>
      </c>
      <c r="C60">
        <v>12512</v>
      </c>
      <c r="D60">
        <v>13889.3</v>
      </c>
      <c r="F60">
        <v>314815.59000000003</v>
      </c>
      <c r="G60">
        <v>-201599.92</v>
      </c>
      <c r="I60">
        <v>0</v>
      </c>
      <c r="J60">
        <v>19205</v>
      </c>
      <c r="L60">
        <v>24180</v>
      </c>
      <c r="M60">
        <v>0</v>
      </c>
      <c r="P60">
        <v>-1580571.68</v>
      </c>
      <c r="Q60">
        <v>2210713.7999999998</v>
      </c>
      <c r="S60">
        <v>692836.59</v>
      </c>
      <c r="V60">
        <v>512248</v>
      </c>
      <c r="X60">
        <v>772038</v>
      </c>
      <c r="Y60">
        <v>7060</v>
      </c>
      <c r="Z60">
        <v>5552</v>
      </c>
      <c r="AA60">
        <v>419970.21</v>
      </c>
      <c r="AB60">
        <v>261757.3</v>
      </c>
      <c r="AC60">
        <v>31617</v>
      </c>
    </row>
    <row r="61" spans="1:29" x14ac:dyDescent="0.25">
      <c r="A61" t="s">
        <v>226</v>
      </c>
      <c r="B61">
        <v>243849.74</v>
      </c>
      <c r="C61">
        <v>91878</v>
      </c>
      <c r="D61">
        <v>41733.64</v>
      </c>
      <c r="F61">
        <v>142621.79</v>
      </c>
      <c r="G61">
        <v>75307.520000000004</v>
      </c>
      <c r="I61">
        <v>0</v>
      </c>
      <c r="J61">
        <v>17205</v>
      </c>
      <c r="L61">
        <v>44496</v>
      </c>
      <c r="M61">
        <v>25484.5</v>
      </c>
      <c r="P61">
        <v>-803054.88</v>
      </c>
      <c r="Q61">
        <v>1549075.07</v>
      </c>
      <c r="S61">
        <v>756968.54</v>
      </c>
      <c r="V61">
        <v>1049105</v>
      </c>
      <c r="X61">
        <v>1296909</v>
      </c>
      <c r="Z61">
        <v>10884</v>
      </c>
      <c r="AA61">
        <v>468865.45</v>
      </c>
      <c r="AB61">
        <v>265665.09000000003</v>
      </c>
      <c r="AC61">
        <v>1565</v>
      </c>
    </row>
    <row r="62" spans="1:29" x14ac:dyDescent="0.25">
      <c r="A62" t="s">
        <v>227</v>
      </c>
      <c r="B62">
        <v>275276.43</v>
      </c>
      <c r="C62">
        <v>398282.19</v>
      </c>
      <c r="D62">
        <v>56004.67</v>
      </c>
      <c r="F62">
        <v>2088173.67</v>
      </c>
      <c r="G62">
        <v>461332.73</v>
      </c>
      <c r="I62">
        <v>0</v>
      </c>
      <c r="J62">
        <v>38350.400000000001</v>
      </c>
      <c r="L62">
        <v>0</v>
      </c>
      <c r="M62">
        <v>28500</v>
      </c>
      <c r="P62">
        <v>-687280.32</v>
      </c>
      <c r="Q62">
        <v>3406179.86</v>
      </c>
      <c r="S62">
        <v>1606888.99</v>
      </c>
      <c r="T62">
        <v>103500</v>
      </c>
      <c r="V62">
        <v>923758.5</v>
      </c>
      <c r="W62">
        <v>16800</v>
      </c>
      <c r="X62">
        <v>1234189.7</v>
      </c>
      <c r="Y62">
        <v>8536</v>
      </c>
      <c r="Z62">
        <v>5928</v>
      </c>
      <c r="AA62">
        <v>712748.23</v>
      </c>
      <c r="AB62">
        <v>144077.81</v>
      </c>
      <c r="AC62">
        <v>52148</v>
      </c>
    </row>
    <row r="63" spans="1:29" x14ac:dyDescent="0.25">
      <c r="A63" t="s">
        <v>228</v>
      </c>
      <c r="B63">
        <v>525359.47</v>
      </c>
      <c r="C63">
        <v>9002</v>
      </c>
      <c r="D63">
        <v>17819.18</v>
      </c>
      <c r="F63">
        <v>140529.07999999999</v>
      </c>
      <c r="G63">
        <v>74129.009999999995</v>
      </c>
      <c r="I63">
        <v>0</v>
      </c>
      <c r="J63">
        <v>34780</v>
      </c>
      <c r="L63">
        <v>344712</v>
      </c>
      <c r="M63">
        <v>29050</v>
      </c>
      <c r="P63">
        <v>-1077429.9099999999</v>
      </c>
      <c r="Q63">
        <v>1679166.57</v>
      </c>
      <c r="S63">
        <v>450073.74</v>
      </c>
      <c r="T63">
        <v>77760</v>
      </c>
      <c r="V63">
        <v>562846.9</v>
      </c>
      <c r="W63">
        <v>14125</v>
      </c>
      <c r="X63">
        <v>681126.9</v>
      </c>
      <c r="Y63">
        <v>7640</v>
      </c>
      <c r="Z63">
        <v>5472</v>
      </c>
      <c r="AA63">
        <v>567555.76</v>
      </c>
      <c r="AB63">
        <v>53884.9</v>
      </c>
      <c r="AC63">
        <v>32566</v>
      </c>
    </row>
    <row r="64" spans="1:29" x14ac:dyDescent="0.25">
      <c r="A64" t="s">
        <v>229</v>
      </c>
      <c r="B64">
        <v>188141.33</v>
      </c>
      <c r="C64">
        <v>55214.81</v>
      </c>
      <c r="D64">
        <v>6878.55</v>
      </c>
      <c r="F64">
        <v>392662.55</v>
      </c>
      <c r="G64">
        <v>93321.45</v>
      </c>
      <c r="I64">
        <v>0</v>
      </c>
      <c r="J64">
        <v>107280</v>
      </c>
      <c r="L64">
        <v>109500</v>
      </c>
      <c r="M64">
        <v>0</v>
      </c>
      <c r="P64">
        <v>-682976.62</v>
      </c>
      <c r="Q64">
        <v>1290095.46</v>
      </c>
      <c r="S64">
        <v>437128.16</v>
      </c>
      <c r="T64">
        <v>70500</v>
      </c>
      <c r="V64">
        <v>984328.2</v>
      </c>
      <c r="W64">
        <v>10415</v>
      </c>
      <c r="X64">
        <v>1103523.2</v>
      </c>
      <c r="Y64">
        <v>10016</v>
      </c>
      <c r="Z64">
        <v>2712</v>
      </c>
      <c r="AA64">
        <v>438540.44</v>
      </c>
      <c r="AB64">
        <v>34596.870000000003</v>
      </c>
      <c r="AC64">
        <v>663</v>
      </c>
    </row>
    <row r="65" spans="1:29" x14ac:dyDescent="0.25">
      <c r="A65" t="s">
        <v>230</v>
      </c>
      <c r="B65">
        <v>174320.76</v>
      </c>
      <c r="C65">
        <v>30015</v>
      </c>
      <c r="D65">
        <v>89214.53</v>
      </c>
      <c r="F65">
        <v>225296.16</v>
      </c>
      <c r="G65">
        <v>599571.27</v>
      </c>
      <c r="I65">
        <v>0</v>
      </c>
      <c r="J65">
        <v>126030</v>
      </c>
      <c r="L65">
        <v>2555</v>
      </c>
      <c r="M65">
        <v>0</v>
      </c>
      <c r="P65">
        <v>-954780.52</v>
      </c>
      <c r="Q65">
        <v>2056145.55</v>
      </c>
      <c r="S65">
        <v>521462.94</v>
      </c>
      <c r="V65">
        <v>900713.83</v>
      </c>
      <c r="X65">
        <v>1037315.83</v>
      </c>
      <c r="Y65">
        <v>9692</v>
      </c>
      <c r="Z65">
        <v>3128</v>
      </c>
      <c r="AA65">
        <v>457900.85</v>
      </c>
      <c r="AB65">
        <v>13694.4</v>
      </c>
      <c r="AC65">
        <v>11978</v>
      </c>
    </row>
    <row r="66" spans="1:29" x14ac:dyDescent="0.25">
      <c r="A66" t="s">
        <v>234</v>
      </c>
      <c r="B66">
        <v>2151266.38</v>
      </c>
      <c r="C66">
        <v>0</v>
      </c>
      <c r="D66">
        <v>125698.63</v>
      </c>
      <c r="F66">
        <v>329941.81</v>
      </c>
      <c r="G66">
        <v>399558.03</v>
      </c>
      <c r="I66">
        <v>32543</v>
      </c>
      <c r="J66">
        <v>35496.230000000003</v>
      </c>
      <c r="M66">
        <v>18014</v>
      </c>
      <c r="P66">
        <v>-98528.89</v>
      </c>
      <c r="Q66">
        <v>2912713.08</v>
      </c>
      <c r="S66">
        <v>993772.19</v>
      </c>
      <c r="T66">
        <v>140225</v>
      </c>
      <c r="X66">
        <v>151818</v>
      </c>
      <c r="Y66">
        <v>2000</v>
      </c>
      <c r="AA66">
        <v>788528.45</v>
      </c>
      <c r="AB66">
        <v>85423.31</v>
      </c>
    </row>
    <row r="67" spans="1:29" x14ac:dyDescent="0.25">
      <c r="A67" t="s">
        <v>235</v>
      </c>
      <c r="B67">
        <v>750528.33</v>
      </c>
      <c r="C67">
        <v>0</v>
      </c>
      <c r="D67">
        <v>38705.53</v>
      </c>
      <c r="F67">
        <v>810392.95</v>
      </c>
      <c r="G67">
        <v>448170.56</v>
      </c>
      <c r="I67">
        <v>0</v>
      </c>
      <c r="J67">
        <v>35310.86</v>
      </c>
      <c r="L67">
        <v>204000</v>
      </c>
      <c r="M67">
        <v>794.51</v>
      </c>
      <c r="P67">
        <v>505984.49</v>
      </c>
      <c r="Q67">
        <v>1364480.05</v>
      </c>
      <c r="S67">
        <v>762620.43</v>
      </c>
      <c r="T67">
        <v>5400</v>
      </c>
      <c r="X67">
        <v>109895.21</v>
      </c>
      <c r="Y67">
        <v>2000</v>
      </c>
      <c r="AA67">
        <v>624831.36</v>
      </c>
      <c r="AB67">
        <v>93266.4</v>
      </c>
      <c r="AC67">
        <v>800</v>
      </c>
    </row>
    <row r="68" spans="1:29" x14ac:dyDescent="0.25">
      <c r="A68" t="s">
        <v>236</v>
      </c>
      <c r="B68">
        <v>356263.62</v>
      </c>
      <c r="C68">
        <v>0</v>
      </c>
      <c r="D68">
        <v>12664.99</v>
      </c>
      <c r="F68">
        <v>1255740.6000000001</v>
      </c>
      <c r="G68">
        <v>217091.48</v>
      </c>
      <c r="I68">
        <v>28250</v>
      </c>
      <c r="J68">
        <v>36587.910000000003</v>
      </c>
      <c r="M68">
        <v>271.95999999999998</v>
      </c>
      <c r="N68">
        <v>76980</v>
      </c>
      <c r="P68">
        <v>-446819.04</v>
      </c>
      <c r="Q68">
        <v>2067672.51</v>
      </c>
      <c r="S68">
        <v>593000.30000000005</v>
      </c>
      <c r="T68">
        <v>73270</v>
      </c>
      <c r="X68">
        <v>54124</v>
      </c>
      <c r="Y68">
        <v>1980</v>
      </c>
      <c r="Z68">
        <v>8340</v>
      </c>
      <c r="AA68">
        <v>460079.08</v>
      </c>
      <c r="AB68">
        <v>62929.87</v>
      </c>
    </row>
    <row r="69" spans="1:29" x14ac:dyDescent="0.25">
      <c r="A69" t="s">
        <v>237</v>
      </c>
      <c r="B69">
        <v>619400.72</v>
      </c>
      <c r="C69">
        <v>0</v>
      </c>
      <c r="D69">
        <v>29367.39</v>
      </c>
      <c r="F69">
        <v>955225.72</v>
      </c>
      <c r="G69">
        <v>306308.13</v>
      </c>
      <c r="I69">
        <v>0</v>
      </c>
      <c r="J69">
        <v>32113</v>
      </c>
      <c r="L69">
        <v>111665</v>
      </c>
      <c r="M69">
        <v>1857</v>
      </c>
      <c r="P69">
        <v>-290844.27</v>
      </c>
      <c r="Q69">
        <v>2226508.67</v>
      </c>
      <c r="R69">
        <v>18</v>
      </c>
      <c r="S69">
        <v>802656.21</v>
      </c>
      <c r="T69">
        <v>104400</v>
      </c>
      <c r="W69">
        <v>322644</v>
      </c>
      <c r="X69">
        <v>194834</v>
      </c>
      <c r="Y69">
        <v>426</v>
      </c>
      <c r="AA69">
        <v>1101598.0900000001</v>
      </c>
      <c r="AB69">
        <v>103857.56</v>
      </c>
    </row>
    <row r="70" spans="1:29" x14ac:dyDescent="0.25">
      <c r="A70" t="s">
        <v>238</v>
      </c>
      <c r="B70">
        <v>469556.16</v>
      </c>
      <c r="C70">
        <v>0</v>
      </c>
      <c r="D70">
        <v>17025.84</v>
      </c>
      <c r="F70">
        <v>526324.56000000006</v>
      </c>
      <c r="G70">
        <v>248883</v>
      </c>
      <c r="I70">
        <v>3410</v>
      </c>
      <c r="J70">
        <v>37519.43</v>
      </c>
      <c r="L70">
        <v>1242040</v>
      </c>
      <c r="M70">
        <v>1725.12</v>
      </c>
      <c r="P70">
        <v>-1891243.08</v>
      </c>
      <c r="Q70">
        <v>2114406.96</v>
      </c>
      <c r="S70">
        <v>827980.53</v>
      </c>
      <c r="T70">
        <v>35000</v>
      </c>
      <c r="W70">
        <v>108600</v>
      </c>
      <c r="X70">
        <v>155963</v>
      </c>
      <c r="AA70">
        <v>965551.67</v>
      </c>
      <c r="AB70">
        <v>96134.73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P61" zoomScale="102" zoomScaleNormal="102" workbookViewId="0">
      <selection activeCell="AC4" sqref="AC4:AC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7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19196225.899999999</v>
      </c>
      <c r="G3">
        <v>397202.9</v>
      </c>
      <c r="H3">
        <v>2456582.5099999998</v>
      </c>
      <c r="I3">
        <v>4002629.61</v>
      </c>
      <c r="J3">
        <v>2389350.31</v>
      </c>
      <c r="K3">
        <v>21200</v>
      </c>
      <c r="L3">
        <v>376075.99</v>
      </c>
      <c r="M3">
        <v>-14538727.98</v>
      </c>
      <c r="N3">
        <v>39665988.380000003</v>
      </c>
      <c r="O3">
        <v>18607946.550000001</v>
      </c>
      <c r="P3">
        <v>601048</v>
      </c>
      <c r="Q3">
        <v>4689.54</v>
      </c>
      <c r="R3">
        <v>19724615.68</v>
      </c>
      <c r="S3">
        <v>822181</v>
      </c>
      <c r="T3">
        <v>26074586.68</v>
      </c>
      <c r="U3">
        <v>56551.9</v>
      </c>
      <c r="V3">
        <v>32810</v>
      </c>
      <c r="W3">
        <v>10026629.529999999</v>
      </c>
      <c r="X3">
        <v>652447.81999999995</v>
      </c>
      <c r="Y3" s="59">
        <f t="shared" ref="Y3:AD3" si="0">SUM(Y4:Y22)</f>
        <v>14169551.739999998</v>
      </c>
      <c r="Z3" s="29">
        <f t="shared" si="0"/>
        <v>394954.49</v>
      </c>
      <c r="AA3" s="19">
        <f t="shared" si="0"/>
        <v>13774597.25</v>
      </c>
      <c r="AB3" s="13">
        <f t="shared" si="0"/>
        <v>36631200.290000007</v>
      </c>
      <c r="AC3" s="186">
        <f t="shared" si="0"/>
        <v>35088140.760000005</v>
      </c>
      <c r="AD3" s="24">
        <f t="shared" si="0"/>
        <v>1543059.5300000014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2508</v>
      </c>
      <c r="F4">
        <v>144008.99</v>
      </c>
      <c r="H4">
        <v>125710.17</v>
      </c>
      <c r="I4">
        <v>7851.22</v>
      </c>
      <c r="J4">
        <v>-4341.2700000000004</v>
      </c>
      <c r="L4">
        <v>404</v>
      </c>
      <c r="M4">
        <v>-1949666.97</v>
      </c>
      <c r="N4">
        <v>2454167.9500000002</v>
      </c>
      <c r="O4">
        <v>143572.32999999999</v>
      </c>
      <c r="Q4">
        <v>759.46</v>
      </c>
      <c r="R4">
        <v>743000</v>
      </c>
      <c r="S4">
        <v>338152</v>
      </c>
      <c r="T4">
        <v>1040591</v>
      </c>
      <c r="V4">
        <v>2350</v>
      </c>
      <c r="W4">
        <v>388704.02</v>
      </c>
      <c r="X4">
        <v>25514.639999999999</v>
      </c>
      <c r="Y4" s="59">
        <f>SUM(F4:H4)</f>
        <v>269719.15999999997</v>
      </c>
      <c r="Z4" s="185">
        <f>SUM(K4:L4)</f>
        <v>404</v>
      </c>
      <c r="AA4" s="19">
        <f>Y4-Z4</f>
        <v>269315.15999999997</v>
      </c>
      <c r="AB4" s="186">
        <f>SUM(O4:S4)</f>
        <v>1225483.79</v>
      </c>
      <c r="AC4" s="187">
        <f>SUM(T4:X4)</f>
        <v>1457159.66</v>
      </c>
      <c r="AD4" s="24">
        <f t="shared" ref="AD4:AD5" si="1">AB4-AC4</f>
        <v>-231675.86999999988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2509</v>
      </c>
      <c r="F5">
        <v>146878.10999999999</v>
      </c>
      <c r="H5">
        <v>52588.29</v>
      </c>
      <c r="I5">
        <v>530295.42000000004</v>
      </c>
      <c r="J5">
        <v>149315.63</v>
      </c>
      <c r="L5">
        <v>389.01</v>
      </c>
      <c r="M5">
        <v>-1254434.99</v>
      </c>
      <c r="N5">
        <v>2340789.7799999998</v>
      </c>
      <c r="O5">
        <v>60636.88</v>
      </c>
      <c r="Q5">
        <v>77.33</v>
      </c>
      <c r="R5">
        <v>809200</v>
      </c>
      <c r="S5">
        <v>314029</v>
      </c>
      <c r="T5">
        <v>1059265</v>
      </c>
      <c r="U5">
        <v>3000</v>
      </c>
      <c r="V5">
        <v>6400</v>
      </c>
      <c r="W5">
        <v>271804.36</v>
      </c>
      <c r="X5">
        <v>51140.2</v>
      </c>
      <c r="Y5" s="59">
        <f t="shared" ref="Y5:Y22" si="2">SUM(F5:H5)</f>
        <v>199466.4</v>
      </c>
      <c r="Z5" s="185">
        <f t="shared" ref="Z5:Z22" si="3">SUM(K5:L5)</f>
        <v>389.01</v>
      </c>
      <c r="AA5" s="19">
        <f t="shared" ref="AA5:AA22" si="4">Y5-Z5</f>
        <v>199077.38999999998</v>
      </c>
      <c r="AB5" s="186">
        <f t="shared" ref="AB5:AB22" si="5">SUM(O5:S5)</f>
        <v>1183943.21</v>
      </c>
      <c r="AC5" s="187">
        <f t="shared" ref="AC5:AC22" si="6">SUM(T5:X5)</f>
        <v>1391609.5599999998</v>
      </c>
      <c r="AD5" s="24">
        <f t="shared" si="1"/>
        <v>-207666.34999999986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2510</v>
      </c>
      <c r="F6">
        <v>1216735.1000000001</v>
      </c>
      <c r="G6">
        <v>0</v>
      </c>
      <c r="H6">
        <v>313107.01</v>
      </c>
      <c r="I6">
        <v>474761.49</v>
      </c>
      <c r="J6">
        <v>50402.39</v>
      </c>
      <c r="K6"/>
      <c r="L6">
        <v>3463</v>
      </c>
      <c r="M6">
        <v>-533653.29</v>
      </c>
      <c r="N6">
        <v>2227185.62</v>
      </c>
      <c r="O6">
        <v>1490587.21</v>
      </c>
      <c r="P6"/>
      <c r="Q6">
        <v>349.36</v>
      </c>
      <c r="R6">
        <v>1680430</v>
      </c>
      <c r="S6"/>
      <c r="T6">
        <v>1975200</v>
      </c>
      <c r="U6">
        <v>3316</v>
      </c>
      <c r="V6"/>
      <c r="W6">
        <v>786633.42</v>
      </c>
      <c r="X6">
        <v>48206.49</v>
      </c>
      <c r="Y6" s="59">
        <f t="shared" si="2"/>
        <v>1529842.11</v>
      </c>
      <c r="Z6" s="185">
        <f t="shared" si="3"/>
        <v>3463</v>
      </c>
      <c r="AA6" s="19">
        <f t="shared" si="4"/>
        <v>1526379.11</v>
      </c>
      <c r="AB6" s="186">
        <f t="shared" si="5"/>
        <v>3171366.5700000003</v>
      </c>
      <c r="AC6" s="187">
        <f t="shared" si="6"/>
        <v>2813355.91</v>
      </c>
      <c r="AD6" s="24">
        <f t="shared" ref="AD6:AD18" si="7">AB6-AC6</f>
        <v>358010.66000000015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2511</v>
      </c>
      <c r="F7">
        <v>758231.98</v>
      </c>
      <c r="G7">
        <v>50532.75</v>
      </c>
      <c r="H7">
        <v>166932.14000000001</v>
      </c>
      <c r="I7">
        <v>-49443.81</v>
      </c>
      <c r="J7">
        <v>118097.43</v>
      </c>
      <c r="K7"/>
      <c r="L7"/>
      <c r="M7">
        <v>-926884.88</v>
      </c>
      <c r="N7">
        <v>2082417.38</v>
      </c>
      <c r="O7">
        <v>654856.16</v>
      </c>
      <c r="P7"/>
      <c r="Q7">
        <v>217.4</v>
      </c>
      <c r="R7">
        <v>1037110</v>
      </c>
      <c r="S7"/>
      <c r="T7">
        <v>1356771</v>
      </c>
      <c r="U7">
        <v>20556</v>
      </c>
      <c r="V7"/>
      <c r="W7">
        <v>388669.89</v>
      </c>
      <c r="X7">
        <v>37368.68</v>
      </c>
      <c r="Y7" s="59">
        <f t="shared" si="2"/>
        <v>975696.87</v>
      </c>
      <c r="Z7" s="185">
        <f t="shared" si="3"/>
        <v>0</v>
      </c>
      <c r="AA7" s="19">
        <f t="shared" si="4"/>
        <v>975696.87</v>
      </c>
      <c r="AB7" s="186">
        <f t="shared" si="5"/>
        <v>1692183.56</v>
      </c>
      <c r="AC7" s="187">
        <f t="shared" si="6"/>
        <v>1803365.57</v>
      </c>
      <c r="AD7" s="24">
        <f t="shared" si="7"/>
        <v>-111182.01000000001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2512</v>
      </c>
      <c r="F8">
        <v>1109284.3700000001</v>
      </c>
      <c r="G8">
        <v>0</v>
      </c>
      <c r="H8">
        <v>89795.53</v>
      </c>
      <c r="I8">
        <v>4</v>
      </c>
      <c r="J8">
        <v>293501.96000000002</v>
      </c>
      <c r="K8"/>
      <c r="L8">
        <v>0</v>
      </c>
      <c r="M8">
        <v>-809149.23</v>
      </c>
      <c r="N8">
        <v>2028298.74</v>
      </c>
      <c r="O8">
        <v>1055501.6100000001</v>
      </c>
      <c r="P8"/>
      <c r="Q8"/>
      <c r="R8">
        <v>953550</v>
      </c>
      <c r="S8"/>
      <c r="T8">
        <v>1288393</v>
      </c>
      <c r="U8">
        <v>500</v>
      </c>
      <c r="V8"/>
      <c r="W8">
        <v>425168.71</v>
      </c>
      <c r="X8">
        <v>21553.55</v>
      </c>
      <c r="Y8" s="59">
        <f t="shared" si="2"/>
        <v>1199079.9000000001</v>
      </c>
      <c r="Z8" s="185">
        <f t="shared" si="3"/>
        <v>0</v>
      </c>
      <c r="AA8" s="19">
        <f t="shared" si="4"/>
        <v>1199079.9000000001</v>
      </c>
      <c r="AB8" s="186">
        <f t="shared" si="5"/>
        <v>2009051.61</v>
      </c>
      <c r="AC8" s="187">
        <f t="shared" si="6"/>
        <v>1735615.26</v>
      </c>
      <c r="AD8" s="24">
        <f t="shared" si="7"/>
        <v>273436.35000000009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2513</v>
      </c>
      <c r="F9">
        <v>414979.22</v>
      </c>
      <c r="G9">
        <v>0</v>
      </c>
      <c r="H9">
        <v>74120.91</v>
      </c>
      <c r="I9">
        <v>-61412.25</v>
      </c>
      <c r="J9">
        <v>35330.379999999997</v>
      </c>
      <c r="K9"/>
      <c r="L9"/>
      <c r="M9">
        <v>-1853892.25</v>
      </c>
      <c r="N9">
        <v>2569886.96</v>
      </c>
      <c r="O9">
        <v>511101.14</v>
      </c>
      <c r="P9"/>
      <c r="Q9">
        <v>97.45</v>
      </c>
      <c r="R9">
        <v>1059670</v>
      </c>
      <c r="S9"/>
      <c r="T9">
        <v>1442530</v>
      </c>
      <c r="U9">
        <v>9248</v>
      </c>
      <c r="V9"/>
      <c r="W9">
        <v>351394.69</v>
      </c>
      <c r="X9">
        <v>20672.349999999999</v>
      </c>
      <c r="Y9" s="59">
        <f t="shared" si="2"/>
        <v>489100.13</v>
      </c>
      <c r="Z9" s="185">
        <f t="shared" si="3"/>
        <v>0</v>
      </c>
      <c r="AA9" s="19">
        <f t="shared" si="4"/>
        <v>489100.13</v>
      </c>
      <c r="AB9" s="186">
        <f t="shared" si="5"/>
        <v>1570868.59</v>
      </c>
      <c r="AC9" s="187">
        <f t="shared" si="6"/>
        <v>1823845.04</v>
      </c>
      <c r="AD9" s="24">
        <f t="shared" si="7"/>
        <v>-252976.44999999995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2514</v>
      </c>
      <c r="F10">
        <v>744794.35</v>
      </c>
      <c r="G10">
        <v>0</v>
      </c>
      <c r="H10">
        <v>36272.58</v>
      </c>
      <c r="I10">
        <v>-150818.87</v>
      </c>
      <c r="J10">
        <v>-42434.64</v>
      </c>
      <c r="K10"/>
      <c r="L10"/>
      <c r="M10">
        <v>-624379.54</v>
      </c>
      <c r="N10">
        <v>1423307.83</v>
      </c>
      <c r="O10">
        <v>454578.16</v>
      </c>
      <c r="P10"/>
      <c r="Q10">
        <v>2400.89</v>
      </c>
      <c r="R10">
        <v>927810</v>
      </c>
      <c r="S10"/>
      <c r="T10">
        <v>1204457</v>
      </c>
      <c r="U10"/>
      <c r="V10"/>
      <c r="W10">
        <v>381900.41</v>
      </c>
      <c r="X10">
        <v>9546.51</v>
      </c>
      <c r="Y10" s="59">
        <f t="shared" si="2"/>
        <v>781066.92999999993</v>
      </c>
      <c r="Z10" s="185">
        <f t="shared" si="3"/>
        <v>0</v>
      </c>
      <c r="AA10" s="19">
        <f t="shared" si="4"/>
        <v>781066.92999999993</v>
      </c>
      <c r="AB10" s="186">
        <f t="shared" si="5"/>
        <v>1384789.05</v>
      </c>
      <c r="AC10" s="187">
        <f t="shared" si="6"/>
        <v>1595903.92</v>
      </c>
      <c r="AD10" s="24">
        <f t="shared" si="7"/>
        <v>-211114.86999999988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2515</v>
      </c>
      <c r="F11">
        <v>283991.61</v>
      </c>
      <c r="G11">
        <v>0</v>
      </c>
      <c r="H11">
        <v>19514.439999999999</v>
      </c>
      <c r="I11">
        <v>5</v>
      </c>
      <c r="J11">
        <v>60809.38</v>
      </c>
      <c r="L11">
        <v>0</v>
      </c>
      <c r="M11">
        <v>-2002107.68</v>
      </c>
      <c r="N11">
        <v>2154589.06</v>
      </c>
      <c r="O11">
        <v>990213.26</v>
      </c>
      <c r="P11">
        <v>2848</v>
      </c>
      <c r="Q11">
        <v>6.03</v>
      </c>
      <c r="R11">
        <v>1401600</v>
      </c>
      <c r="S11">
        <v>15000</v>
      </c>
      <c r="T11">
        <v>1747995</v>
      </c>
      <c r="V11">
        <v>6800</v>
      </c>
      <c r="W11">
        <v>432318.8</v>
      </c>
      <c r="X11">
        <v>10714.44</v>
      </c>
      <c r="Y11" s="59">
        <f t="shared" si="2"/>
        <v>303506.05</v>
      </c>
      <c r="Z11" s="185">
        <f t="shared" si="3"/>
        <v>0</v>
      </c>
      <c r="AA11" s="19">
        <f t="shared" si="4"/>
        <v>303506.05</v>
      </c>
      <c r="AB11" s="186">
        <f t="shared" si="5"/>
        <v>2409667.29</v>
      </c>
      <c r="AC11" s="187">
        <f t="shared" si="6"/>
        <v>2197828.2399999998</v>
      </c>
      <c r="AD11" s="24">
        <f t="shared" si="7"/>
        <v>211839.05000000028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2516</v>
      </c>
      <c r="F12">
        <v>529362.54</v>
      </c>
      <c r="G12">
        <v>0</v>
      </c>
      <c r="H12">
        <v>125253.75</v>
      </c>
      <c r="I12">
        <v>4</v>
      </c>
      <c r="J12">
        <v>37224.480000000003</v>
      </c>
      <c r="M12">
        <v>22281.15</v>
      </c>
      <c r="N12">
        <v>266818</v>
      </c>
      <c r="O12">
        <v>800660.15</v>
      </c>
      <c r="P12">
        <v>216000</v>
      </c>
      <c r="Q12">
        <v>10.029999999999999</v>
      </c>
      <c r="R12">
        <v>1882850</v>
      </c>
      <c r="S12">
        <v>12500</v>
      </c>
      <c r="T12">
        <v>2089981</v>
      </c>
      <c r="V12">
        <v>1928</v>
      </c>
      <c r="W12">
        <v>416587.76</v>
      </c>
      <c r="X12">
        <v>777.8</v>
      </c>
      <c r="Y12" s="59">
        <f t="shared" si="2"/>
        <v>654616.29</v>
      </c>
      <c r="Z12" s="185">
        <f t="shared" si="3"/>
        <v>0</v>
      </c>
      <c r="AA12" s="19">
        <f t="shared" si="4"/>
        <v>654616.29</v>
      </c>
      <c r="AB12" s="186">
        <f t="shared" si="5"/>
        <v>2912020.18</v>
      </c>
      <c r="AC12" s="187">
        <f t="shared" si="6"/>
        <v>2509274.5599999996</v>
      </c>
      <c r="AD12" s="24">
        <f t="shared" si="7"/>
        <v>402745.62000000058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2517</v>
      </c>
      <c r="F13">
        <v>319606.71000000002</v>
      </c>
      <c r="G13">
        <v>0</v>
      </c>
      <c r="H13">
        <v>46990.07</v>
      </c>
      <c r="I13">
        <v>3</v>
      </c>
      <c r="J13">
        <v>21938.25</v>
      </c>
      <c r="M13">
        <v>-2232859.31</v>
      </c>
      <c r="N13">
        <v>2543552.06</v>
      </c>
      <c r="O13">
        <v>726761.9</v>
      </c>
      <c r="R13">
        <v>524000</v>
      </c>
      <c r="S13">
        <v>10000</v>
      </c>
      <c r="T13">
        <v>821802</v>
      </c>
      <c r="W13">
        <v>352038.27</v>
      </c>
      <c r="X13">
        <v>9076.35</v>
      </c>
      <c r="Y13" s="59">
        <f t="shared" si="2"/>
        <v>366596.78</v>
      </c>
      <c r="Z13" s="185">
        <f t="shared" si="3"/>
        <v>0</v>
      </c>
      <c r="AA13" s="19">
        <f t="shared" si="4"/>
        <v>366596.78</v>
      </c>
      <c r="AB13" s="186">
        <f t="shared" si="5"/>
        <v>1260761.8999999999</v>
      </c>
      <c r="AC13" s="187">
        <f t="shared" si="6"/>
        <v>1182916.6200000001</v>
      </c>
      <c r="AD13" s="24">
        <f t="shared" si="7"/>
        <v>77845.279999999795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2518</v>
      </c>
      <c r="F14">
        <v>312680.21999999997</v>
      </c>
      <c r="G14">
        <v>0</v>
      </c>
      <c r="H14">
        <v>41644.06</v>
      </c>
      <c r="I14">
        <v>2817.88</v>
      </c>
      <c r="J14">
        <v>85602.78</v>
      </c>
      <c r="M14">
        <v>-1498905.58</v>
      </c>
      <c r="N14">
        <v>1708771</v>
      </c>
      <c r="O14">
        <v>955347.11</v>
      </c>
      <c r="Q14">
        <v>26.15</v>
      </c>
      <c r="R14">
        <v>974350</v>
      </c>
      <c r="S14">
        <v>15000</v>
      </c>
      <c r="T14">
        <v>1280434</v>
      </c>
      <c r="U14">
        <v>3300</v>
      </c>
      <c r="V14">
        <v>9180</v>
      </c>
      <c r="W14">
        <v>391113.49</v>
      </c>
      <c r="X14">
        <v>27816.25</v>
      </c>
      <c r="Y14" s="59">
        <f t="shared" si="2"/>
        <v>354324.27999999997</v>
      </c>
      <c r="Z14" s="185">
        <f t="shared" si="3"/>
        <v>0</v>
      </c>
      <c r="AA14" s="19">
        <f t="shared" si="4"/>
        <v>354324.27999999997</v>
      </c>
      <c r="AB14" s="186">
        <f t="shared" si="5"/>
        <v>1944723.26</v>
      </c>
      <c r="AC14" s="187">
        <f t="shared" si="6"/>
        <v>1711843.74</v>
      </c>
      <c r="AD14" s="24">
        <f t="shared" si="7"/>
        <v>232879.52000000002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2519</v>
      </c>
      <c r="F15">
        <v>294216.03000000003</v>
      </c>
      <c r="G15">
        <v>9220</v>
      </c>
      <c r="H15">
        <v>43145.99</v>
      </c>
      <c r="I15">
        <v>4</v>
      </c>
      <c r="J15">
        <v>29</v>
      </c>
      <c r="K15">
        <v>0</v>
      </c>
      <c r="M15">
        <v>-539748.15</v>
      </c>
      <c r="N15">
        <v>803987.63</v>
      </c>
      <c r="O15">
        <v>744791.27</v>
      </c>
      <c r="R15">
        <v>241100</v>
      </c>
      <c r="S15">
        <v>7500</v>
      </c>
      <c r="T15">
        <v>564065</v>
      </c>
      <c r="V15">
        <v>6152</v>
      </c>
      <c r="W15">
        <v>327821.52</v>
      </c>
      <c r="X15">
        <v>12977.21</v>
      </c>
      <c r="Y15" s="59">
        <f t="shared" si="2"/>
        <v>346582.02</v>
      </c>
      <c r="Z15" s="185">
        <f t="shared" si="3"/>
        <v>0</v>
      </c>
      <c r="AA15" s="19">
        <f t="shared" si="4"/>
        <v>346582.02</v>
      </c>
      <c r="AB15" s="186">
        <f t="shared" si="5"/>
        <v>993391.27</v>
      </c>
      <c r="AC15" s="187">
        <f t="shared" si="6"/>
        <v>911015.73</v>
      </c>
      <c r="AD15" s="24">
        <f t="shared" si="7"/>
        <v>82375.540000000037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2520</v>
      </c>
      <c r="F16">
        <v>326955.68</v>
      </c>
      <c r="G16">
        <v>0</v>
      </c>
      <c r="H16">
        <v>48921.86</v>
      </c>
      <c r="I16">
        <v>142419.13</v>
      </c>
      <c r="J16">
        <v>81253.7</v>
      </c>
      <c r="L16">
        <v>0</v>
      </c>
      <c r="M16">
        <v>-959933.11</v>
      </c>
      <c r="N16">
        <v>1350408.04</v>
      </c>
      <c r="O16">
        <v>985865.82</v>
      </c>
      <c r="Q16">
        <v>52.38</v>
      </c>
      <c r="R16">
        <v>1002100</v>
      </c>
      <c r="S16">
        <v>15000</v>
      </c>
      <c r="T16">
        <v>1309333</v>
      </c>
      <c r="W16">
        <v>463958.84</v>
      </c>
      <c r="X16">
        <v>20650.919999999998</v>
      </c>
      <c r="Y16" s="59">
        <f t="shared" si="2"/>
        <v>375877.54</v>
      </c>
      <c r="Z16" s="185">
        <f t="shared" si="3"/>
        <v>0</v>
      </c>
      <c r="AA16" s="19">
        <f t="shared" si="4"/>
        <v>375877.54</v>
      </c>
      <c r="AB16" s="186">
        <f t="shared" si="5"/>
        <v>2003018.2</v>
      </c>
      <c r="AC16" s="187">
        <f t="shared" si="6"/>
        <v>1793942.76</v>
      </c>
      <c r="AD16" s="24">
        <f t="shared" si="7"/>
        <v>209075.43999999994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2522</v>
      </c>
      <c r="F17">
        <v>391930.37</v>
      </c>
      <c r="G17">
        <v>0</v>
      </c>
      <c r="H17">
        <v>55417.22</v>
      </c>
      <c r="I17">
        <v>44206.67</v>
      </c>
      <c r="J17">
        <v>1025</v>
      </c>
      <c r="M17">
        <v>-5088737.17</v>
      </c>
      <c r="N17">
        <v>5385590.1100000003</v>
      </c>
      <c r="O17">
        <v>718275.62</v>
      </c>
      <c r="R17">
        <v>663650</v>
      </c>
      <c r="S17">
        <v>10000</v>
      </c>
      <c r="T17">
        <v>867889</v>
      </c>
      <c r="W17">
        <v>316740.8</v>
      </c>
      <c r="X17">
        <v>11569.5</v>
      </c>
      <c r="Y17" s="59">
        <f t="shared" si="2"/>
        <v>447347.58999999997</v>
      </c>
      <c r="Z17" s="185">
        <f t="shared" si="3"/>
        <v>0</v>
      </c>
      <c r="AA17" s="19">
        <f t="shared" si="4"/>
        <v>447347.58999999997</v>
      </c>
      <c r="AB17" s="186">
        <f t="shared" si="5"/>
        <v>1391925.62</v>
      </c>
      <c r="AC17" s="187">
        <f t="shared" si="6"/>
        <v>1196199.3</v>
      </c>
      <c r="AD17" s="24">
        <f t="shared" si="7"/>
        <v>195726.32000000007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2526</v>
      </c>
      <c r="F18">
        <v>1065114.3999999999</v>
      </c>
      <c r="G18">
        <v>0</v>
      </c>
      <c r="H18">
        <v>179346.37</v>
      </c>
      <c r="I18">
        <v>1251089.51</v>
      </c>
      <c r="J18">
        <v>138289.97</v>
      </c>
      <c r="K18">
        <v>5500</v>
      </c>
      <c r="L18">
        <v>38499.550000000003</v>
      </c>
      <c r="M18">
        <v>-214205.16</v>
      </c>
      <c r="N18">
        <v>2705484.32</v>
      </c>
      <c r="O18">
        <v>948594.3</v>
      </c>
      <c r="P18">
        <v>112200</v>
      </c>
      <c r="R18">
        <v>1110725</v>
      </c>
      <c r="S18">
        <v>15000</v>
      </c>
      <c r="T18">
        <v>1420837</v>
      </c>
      <c r="U18">
        <v>2000</v>
      </c>
      <c r="W18">
        <v>598793.47</v>
      </c>
      <c r="X18">
        <v>66327.289999999994</v>
      </c>
      <c r="Y18" s="59">
        <f t="shared" si="2"/>
        <v>1244460.77</v>
      </c>
      <c r="Z18" s="185">
        <f t="shared" si="3"/>
        <v>43999.55</v>
      </c>
      <c r="AA18" s="19">
        <f t="shared" si="4"/>
        <v>1200461.22</v>
      </c>
      <c r="AB18" s="186">
        <f t="shared" si="5"/>
        <v>2186519.2999999998</v>
      </c>
      <c r="AC18" s="187">
        <f t="shared" si="6"/>
        <v>2087957.76</v>
      </c>
      <c r="AD18" s="24">
        <f t="shared" si="7"/>
        <v>98561.539999999804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2523</v>
      </c>
      <c r="F19">
        <v>1464444.64</v>
      </c>
      <c r="G19">
        <v>0</v>
      </c>
      <c r="H19">
        <v>190013.97</v>
      </c>
      <c r="I19">
        <v>708851.11</v>
      </c>
      <c r="J19">
        <v>874570.75</v>
      </c>
      <c r="K19">
        <v>5600</v>
      </c>
      <c r="L19">
        <v>30421.45</v>
      </c>
      <c r="M19">
        <v>2038830.18</v>
      </c>
      <c r="N19">
        <v>1034850.95</v>
      </c>
      <c r="O19">
        <v>1567339.58</v>
      </c>
      <c r="R19">
        <v>1707784.18</v>
      </c>
      <c r="S19">
        <v>28500</v>
      </c>
      <c r="T19">
        <v>2250544.1800000002</v>
      </c>
      <c r="W19">
        <v>781011.65</v>
      </c>
      <c r="X19">
        <v>143890.04</v>
      </c>
      <c r="Y19" s="59">
        <f t="shared" si="2"/>
        <v>1654458.6099999999</v>
      </c>
      <c r="Z19" s="185">
        <f t="shared" si="3"/>
        <v>36021.449999999997</v>
      </c>
      <c r="AA19" s="19">
        <f t="shared" si="4"/>
        <v>1618437.16</v>
      </c>
      <c r="AB19" s="186">
        <f t="shared" si="5"/>
        <v>3303623.76</v>
      </c>
      <c r="AC19" s="187">
        <f t="shared" si="6"/>
        <v>3175445.87</v>
      </c>
      <c r="AD19" s="24">
        <f t="shared" ref="AD19:AD22" si="8">AB19-AC19</f>
        <v>128177.88999999966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2524</v>
      </c>
      <c r="F20">
        <v>903675.89</v>
      </c>
      <c r="G20">
        <v>0</v>
      </c>
      <c r="H20">
        <v>130578.29</v>
      </c>
      <c r="I20">
        <v>53610.69</v>
      </c>
      <c r="J20">
        <v>86080.17</v>
      </c>
      <c r="K20">
        <v>4500</v>
      </c>
      <c r="L20">
        <v>239.44</v>
      </c>
      <c r="M20">
        <v>-778306.26</v>
      </c>
      <c r="N20">
        <v>1778360.15</v>
      </c>
      <c r="O20">
        <v>1235782.3799999999</v>
      </c>
      <c r="Q20">
        <v>45.08</v>
      </c>
      <c r="R20">
        <v>846251.5</v>
      </c>
      <c r="S20">
        <v>9000</v>
      </c>
      <c r="T20">
        <v>1327347.5</v>
      </c>
      <c r="W20">
        <v>562757.43999999994</v>
      </c>
      <c r="X20">
        <v>31822.31</v>
      </c>
      <c r="Y20" s="59">
        <f t="shared" si="2"/>
        <v>1034254.18</v>
      </c>
      <c r="Z20" s="185">
        <f t="shared" si="3"/>
        <v>4739.4399999999996</v>
      </c>
      <c r="AA20" s="19">
        <f t="shared" si="4"/>
        <v>1029514.7400000001</v>
      </c>
      <c r="AB20" s="186">
        <f t="shared" si="5"/>
        <v>2091078.96</v>
      </c>
      <c r="AC20" s="187">
        <f t="shared" si="6"/>
        <v>1921927.25</v>
      </c>
      <c r="AD20" s="24">
        <f t="shared" si="8"/>
        <v>169151.70999999996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2525</v>
      </c>
      <c r="F21">
        <v>1052949.49</v>
      </c>
      <c r="G21">
        <v>0</v>
      </c>
      <c r="H21">
        <v>314052.95</v>
      </c>
      <c r="I21">
        <v>3258.21</v>
      </c>
      <c r="J21">
        <v>248524.91</v>
      </c>
      <c r="K21">
        <v>5600</v>
      </c>
      <c r="L21">
        <v>300338.03999999998</v>
      </c>
      <c r="M21">
        <v>-276060.58</v>
      </c>
      <c r="N21">
        <v>1748544.54</v>
      </c>
      <c r="O21">
        <v>911099.91</v>
      </c>
      <c r="P21">
        <v>18000</v>
      </c>
      <c r="Q21">
        <v>63.06</v>
      </c>
      <c r="R21">
        <v>1287335</v>
      </c>
      <c r="S21">
        <v>21000</v>
      </c>
      <c r="T21">
        <v>1517680</v>
      </c>
      <c r="U21">
        <v>11131.9</v>
      </c>
      <c r="W21">
        <v>849530.17</v>
      </c>
      <c r="X21">
        <v>18792.34</v>
      </c>
      <c r="Y21" s="59">
        <f t="shared" si="2"/>
        <v>1367002.44</v>
      </c>
      <c r="Z21" s="185">
        <f t="shared" si="3"/>
        <v>305938.03999999998</v>
      </c>
      <c r="AA21" s="19">
        <f t="shared" si="4"/>
        <v>1061064.3999999999</v>
      </c>
      <c r="AB21" s="186">
        <f t="shared" si="5"/>
        <v>2237497.9700000002</v>
      </c>
      <c r="AC21" s="187">
        <f t="shared" si="6"/>
        <v>2397134.4099999997</v>
      </c>
      <c r="AD21" s="24">
        <f t="shared" si="8"/>
        <v>-159636.43999999948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2521</v>
      </c>
      <c r="F22">
        <v>536003.64</v>
      </c>
      <c r="G22">
        <v>0</v>
      </c>
      <c r="H22">
        <v>40550.050000000003</v>
      </c>
      <c r="I22">
        <v>3</v>
      </c>
      <c r="J22">
        <v>1912.59</v>
      </c>
      <c r="M22">
        <v>-2088718.15</v>
      </c>
      <c r="N22">
        <v>2389700.83</v>
      </c>
      <c r="O22">
        <v>775686.2</v>
      </c>
      <c r="R22">
        <v>872100</v>
      </c>
      <c r="S22">
        <v>11500</v>
      </c>
      <c r="T22">
        <v>1114078</v>
      </c>
      <c r="U22">
        <v>3500</v>
      </c>
      <c r="W22">
        <v>248980.11</v>
      </c>
      <c r="X22">
        <v>15241.49</v>
      </c>
      <c r="Y22" s="59">
        <f t="shared" si="2"/>
        <v>576553.69000000006</v>
      </c>
      <c r="Z22" s="185">
        <f t="shared" si="3"/>
        <v>0</v>
      </c>
      <c r="AA22" s="19">
        <f t="shared" si="4"/>
        <v>576553.69000000006</v>
      </c>
      <c r="AB22" s="186">
        <f t="shared" si="5"/>
        <v>1659286.2</v>
      </c>
      <c r="AC22" s="187">
        <f t="shared" si="6"/>
        <v>1381799.5999999999</v>
      </c>
      <c r="AD22" s="24">
        <f t="shared" si="8"/>
        <v>277486.60000000009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39"/>
  <sheetViews>
    <sheetView topLeftCell="Q1" zoomScale="102" zoomScaleNormal="102" workbookViewId="0">
      <selection sqref="A1:AE1048576"/>
    </sheetView>
  </sheetViews>
  <sheetFormatPr defaultRowHeight="13.8" x14ac:dyDescent="0.25"/>
  <cols>
    <col min="1" max="1" width="47" bestFit="1" customWidth="1"/>
  </cols>
  <sheetData>
    <row r="1" spans="1:31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2527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2114</v>
      </c>
      <c r="AE1" t="s">
        <v>2082</v>
      </c>
    </row>
    <row r="2" spans="1:31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2119</v>
      </c>
      <c r="AE2" t="s">
        <v>2106</v>
      </c>
    </row>
    <row r="3" spans="1:31" x14ac:dyDescent="0.25">
      <c r="A3" t="s">
        <v>2107</v>
      </c>
      <c r="B3">
        <v>81566896.579999998</v>
      </c>
      <c r="C3">
        <v>17131248.84</v>
      </c>
      <c r="D3">
        <v>24535424.399999999</v>
      </c>
      <c r="E3">
        <v>84.28</v>
      </c>
      <c r="F3">
        <v>78113744.060000002</v>
      </c>
      <c r="G3">
        <v>39689378.619999997</v>
      </c>
      <c r="H3">
        <v>2</v>
      </c>
      <c r="I3">
        <v>239900</v>
      </c>
      <c r="J3">
        <v>426810</v>
      </c>
      <c r="K3">
        <v>2254240.16</v>
      </c>
      <c r="L3">
        <v>339823.45</v>
      </c>
      <c r="M3">
        <v>2791043.22</v>
      </c>
      <c r="N3">
        <v>1860698.84</v>
      </c>
      <c r="O3">
        <v>783928.43</v>
      </c>
      <c r="P3">
        <v>-4711259.3099999996</v>
      </c>
      <c r="Q3">
        <v>-29268182.940000001</v>
      </c>
      <c r="R3">
        <v>246323751.83000001</v>
      </c>
      <c r="S3">
        <v>5575.02</v>
      </c>
      <c r="T3">
        <v>73546173.790000007</v>
      </c>
      <c r="U3">
        <v>3584241</v>
      </c>
      <c r="V3">
        <v>36464.959999999999</v>
      </c>
      <c r="W3">
        <v>70116003.790000007</v>
      </c>
      <c r="X3">
        <v>17574674.25</v>
      </c>
      <c r="Y3">
        <v>85859458.140000001</v>
      </c>
      <c r="Z3">
        <v>381600</v>
      </c>
      <c r="AA3">
        <v>467991.84</v>
      </c>
      <c r="AB3">
        <v>48806473.909999996</v>
      </c>
      <c r="AC3">
        <v>7456711.7699999996</v>
      </c>
      <c r="AD3">
        <v>270</v>
      </c>
      <c r="AE3">
        <v>1414802.05</v>
      </c>
    </row>
    <row r="4" spans="1:31" x14ac:dyDescent="0.25">
      <c r="A4" t="s">
        <v>2531</v>
      </c>
      <c r="B4">
        <v>399674.24</v>
      </c>
      <c r="C4">
        <v>70000</v>
      </c>
      <c r="D4">
        <v>94894.11</v>
      </c>
      <c r="F4">
        <v>133187.72</v>
      </c>
      <c r="G4">
        <v>327747.3</v>
      </c>
      <c r="J4">
        <v>1600</v>
      </c>
      <c r="K4">
        <v>13175</v>
      </c>
      <c r="N4">
        <v>439.25</v>
      </c>
      <c r="O4">
        <v>74400</v>
      </c>
      <c r="Q4">
        <v>-946180.13</v>
      </c>
      <c r="R4">
        <v>2193223.69</v>
      </c>
      <c r="T4">
        <v>299817.7</v>
      </c>
      <c r="U4">
        <v>3600</v>
      </c>
      <c r="V4">
        <v>129.62</v>
      </c>
      <c r="W4">
        <v>502110</v>
      </c>
      <c r="Y4">
        <v>636395</v>
      </c>
      <c r="AB4">
        <v>454190.7</v>
      </c>
      <c r="AC4">
        <v>14726.06</v>
      </c>
      <c r="AE4">
        <v>11500</v>
      </c>
    </row>
    <row r="5" spans="1:31" x14ac:dyDescent="0.25">
      <c r="A5" t="s">
        <v>2532</v>
      </c>
      <c r="B5">
        <v>840442.25</v>
      </c>
      <c r="C5">
        <v>0</v>
      </c>
      <c r="D5">
        <v>59612.45</v>
      </c>
      <c r="F5">
        <v>847753.34</v>
      </c>
      <c r="G5">
        <v>993465.71</v>
      </c>
      <c r="K5">
        <v>12080</v>
      </c>
      <c r="M5">
        <v>150000</v>
      </c>
      <c r="N5">
        <v>653</v>
      </c>
      <c r="P5">
        <v>-922201.13</v>
      </c>
      <c r="Q5">
        <v>2257281.79</v>
      </c>
      <c r="R5">
        <v>1265427.9099999999</v>
      </c>
      <c r="T5">
        <v>323108.34000000003</v>
      </c>
      <c r="V5">
        <v>184.85</v>
      </c>
      <c r="W5">
        <v>352840</v>
      </c>
      <c r="Y5">
        <v>421381</v>
      </c>
      <c r="Z5">
        <v>2320</v>
      </c>
      <c r="AA5">
        <v>2408</v>
      </c>
      <c r="AB5">
        <v>253213.16</v>
      </c>
      <c r="AC5">
        <v>5638.85</v>
      </c>
      <c r="AE5">
        <v>13140</v>
      </c>
    </row>
    <row r="6" spans="1:31" x14ac:dyDescent="0.25">
      <c r="A6" t="s">
        <v>2533</v>
      </c>
      <c r="B6">
        <v>527724.41</v>
      </c>
      <c r="C6">
        <v>0</v>
      </c>
      <c r="D6">
        <v>48034.59</v>
      </c>
      <c r="E6">
        <v>0</v>
      </c>
      <c r="F6">
        <v>996142.97</v>
      </c>
      <c r="G6">
        <v>859161.75</v>
      </c>
      <c r="J6">
        <v>0</v>
      </c>
      <c r="K6">
        <v>0</v>
      </c>
      <c r="N6">
        <v>550.41999999999996</v>
      </c>
      <c r="O6">
        <v>120000</v>
      </c>
      <c r="Q6">
        <v>-1059509.03</v>
      </c>
      <c r="R6">
        <v>3482828.65</v>
      </c>
      <c r="T6">
        <v>372270.21</v>
      </c>
      <c r="U6">
        <v>12000</v>
      </c>
      <c r="V6">
        <v>35.020000000000003</v>
      </c>
      <c r="W6">
        <v>536450</v>
      </c>
      <c r="Y6">
        <v>582222</v>
      </c>
      <c r="Z6">
        <v>5000</v>
      </c>
      <c r="AA6">
        <v>200</v>
      </c>
      <c r="AB6">
        <v>412783.4</v>
      </c>
      <c r="AC6">
        <v>23356.15</v>
      </c>
      <c r="AE6">
        <v>10000</v>
      </c>
    </row>
    <row r="7" spans="1:31" x14ac:dyDescent="0.25">
      <c r="A7" t="s">
        <v>2534</v>
      </c>
      <c r="B7">
        <v>951873.83</v>
      </c>
      <c r="C7">
        <v>0</v>
      </c>
      <c r="D7">
        <v>90225.32</v>
      </c>
      <c r="F7">
        <v>78522.89</v>
      </c>
      <c r="G7">
        <v>508117.83</v>
      </c>
      <c r="J7">
        <v>2500</v>
      </c>
      <c r="K7">
        <v>25080</v>
      </c>
      <c r="M7">
        <v>71730.399999999994</v>
      </c>
      <c r="N7">
        <v>159.11000000000001</v>
      </c>
      <c r="Q7">
        <v>-2332265.25</v>
      </c>
      <c r="R7">
        <v>3940312</v>
      </c>
      <c r="T7">
        <v>457158.59</v>
      </c>
      <c r="V7">
        <v>99.31</v>
      </c>
      <c r="W7">
        <v>461050</v>
      </c>
      <c r="Y7">
        <v>528050</v>
      </c>
      <c r="Z7">
        <v>16062</v>
      </c>
      <c r="AB7">
        <v>422573.82</v>
      </c>
      <c r="AC7">
        <v>18898.47</v>
      </c>
      <c r="AE7">
        <v>11500</v>
      </c>
    </row>
    <row r="8" spans="1:31" x14ac:dyDescent="0.25">
      <c r="A8" t="s">
        <v>2535</v>
      </c>
      <c r="B8">
        <v>558255.31999999995</v>
      </c>
      <c r="C8">
        <v>0</v>
      </c>
      <c r="D8">
        <v>101311.79</v>
      </c>
      <c r="F8">
        <v>275572.86</v>
      </c>
      <c r="G8">
        <v>538802.79</v>
      </c>
      <c r="I8">
        <v>194900</v>
      </c>
      <c r="J8">
        <v>2500</v>
      </c>
      <c r="K8">
        <v>12080</v>
      </c>
      <c r="M8">
        <v>24000</v>
      </c>
      <c r="N8">
        <v>905.48</v>
      </c>
      <c r="Q8">
        <v>-1039799.05</v>
      </c>
      <c r="R8">
        <v>2735240.51</v>
      </c>
      <c r="T8">
        <v>399483.85</v>
      </c>
      <c r="U8">
        <v>3000</v>
      </c>
      <c r="V8">
        <v>30.74</v>
      </c>
      <c r="W8">
        <v>660050</v>
      </c>
      <c r="X8">
        <v>0.11</v>
      </c>
      <c r="Y8">
        <v>721784</v>
      </c>
      <c r="AB8">
        <v>369798.18</v>
      </c>
      <c r="AC8">
        <v>23416.7</v>
      </c>
      <c r="AE8">
        <v>13650</v>
      </c>
    </row>
    <row r="9" spans="1:31" x14ac:dyDescent="0.25">
      <c r="A9" t="s">
        <v>2536</v>
      </c>
      <c r="B9">
        <v>312911.81</v>
      </c>
      <c r="C9">
        <v>0</v>
      </c>
      <c r="D9">
        <v>258199.91</v>
      </c>
      <c r="E9">
        <v>0</v>
      </c>
      <c r="F9">
        <v>746514.29</v>
      </c>
      <c r="G9">
        <v>1367728.11</v>
      </c>
      <c r="K9">
        <v>29198</v>
      </c>
      <c r="M9">
        <v>36000</v>
      </c>
      <c r="N9">
        <v>1129.21</v>
      </c>
      <c r="Q9">
        <v>399455.93</v>
      </c>
      <c r="R9">
        <v>2266802.89</v>
      </c>
      <c r="T9">
        <v>460713.74</v>
      </c>
      <c r="U9">
        <v>9000</v>
      </c>
      <c r="V9">
        <v>104.06</v>
      </c>
      <c r="W9">
        <v>227290</v>
      </c>
      <c r="Y9">
        <v>351314</v>
      </c>
      <c r="AB9">
        <v>353377.12</v>
      </c>
      <c r="AC9">
        <v>15218.73</v>
      </c>
      <c r="AE9">
        <v>24429.86</v>
      </c>
    </row>
    <row r="10" spans="1:31" x14ac:dyDescent="0.25">
      <c r="A10" t="s">
        <v>2537</v>
      </c>
      <c r="B10">
        <v>866197.69</v>
      </c>
      <c r="C10">
        <v>0</v>
      </c>
      <c r="D10">
        <v>220077.73</v>
      </c>
      <c r="F10">
        <v>925105.18</v>
      </c>
      <c r="G10">
        <v>327690.57</v>
      </c>
      <c r="K10">
        <v>12580</v>
      </c>
      <c r="M10">
        <v>168000</v>
      </c>
      <c r="N10">
        <v>0</v>
      </c>
      <c r="Q10">
        <v>-458338.28</v>
      </c>
      <c r="R10">
        <v>2678016.84</v>
      </c>
      <c r="T10">
        <v>312737.64</v>
      </c>
      <c r="U10">
        <v>21000</v>
      </c>
      <c r="V10">
        <v>515.57000000000005</v>
      </c>
      <c r="W10">
        <v>455000</v>
      </c>
      <c r="Y10">
        <v>523497</v>
      </c>
      <c r="Z10">
        <v>10000</v>
      </c>
      <c r="AB10">
        <v>290369.34999999998</v>
      </c>
      <c r="AC10">
        <v>11274.25</v>
      </c>
      <c r="AE10">
        <v>15300</v>
      </c>
    </row>
    <row r="11" spans="1:31" x14ac:dyDescent="0.25">
      <c r="A11" t="s">
        <v>2538</v>
      </c>
      <c r="B11">
        <v>528185.88</v>
      </c>
      <c r="C11">
        <v>0</v>
      </c>
      <c r="D11">
        <v>182302.67</v>
      </c>
      <c r="F11">
        <v>113519.67999999999</v>
      </c>
      <c r="G11">
        <v>452950.28</v>
      </c>
      <c r="J11">
        <v>5200</v>
      </c>
      <c r="K11">
        <v>20080</v>
      </c>
      <c r="N11">
        <v>852</v>
      </c>
      <c r="Q11">
        <v>-172238.11</v>
      </c>
      <c r="R11">
        <v>1804328.64</v>
      </c>
      <c r="T11">
        <v>260318.28</v>
      </c>
      <c r="V11">
        <v>876.58</v>
      </c>
      <c r="W11">
        <v>455480</v>
      </c>
      <c r="Y11">
        <v>568013</v>
      </c>
      <c r="Z11">
        <v>17700</v>
      </c>
      <c r="AA11">
        <v>6688</v>
      </c>
      <c r="AB11">
        <v>361018.29</v>
      </c>
      <c r="AC11">
        <v>134519.59</v>
      </c>
      <c r="AE11">
        <v>10000</v>
      </c>
    </row>
    <row r="12" spans="1:31" x14ac:dyDescent="0.25">
      <c r="A12" t="s">
        <v>2539</v>
      </c>
      <c r="B12">
        <v>650126.9</v>
      </c>
      <c r="C12">
        <v>0</v>
      </c>
      <c r="D12">
        <v>83997.1</v>
      </c>
      <c r="F12">
        <v>192371.97</v>
      </c>
      <c r="G12">
        <v>282247.14</v>
      </c>
      <c r="K12">
        <v>12080</v>
      </c>
      <c r="N12">
        <v>942.08</v>
      </c>
      <c r="Q12">
        <v>741449.86</v>
      </c>
      <c r="R12">
        <v>667029.63</v>
      </c>
      <c r="T12">
        <v>297231.90000000002</v>
      </c>
      <c r="V12">
        <v>197.19</v>
      </c>
      <c r="W12">
        <v>390100</v>
      </c>
      <c r="Y12">
        <v>466515</v>
      </c>
      <c r="AB12">
        <v>378769</v>
      </c>
      <c r="AC12">
        <v>33503.550000000003</v>
      </c>
      <c r="AE12">
        <v>21500</v>
      </c>
    </row>
    <row r="13" spans="1:31" x14ac:dyDescent="0.25">
      <c r="A13" t="s">
        <v>2540</v>
      </c>
      <c r="B13">
        <v>399245.92</v>
      </c>
      <c r="C13">
        <v>0</v>
      </c>
      <c r="D13">
        <v>205984.1</v>
      </c>
      <c r="F13">
        <v>3</v>
      </c>
      <c r="G13">
        <v>991790.97</v>
      </c>
      <c r="K13">
        <v>12080</v>
      </c>
      <c r="N13">
        <v>678.89</v>
      </c>
      <c r="Q13">
        <v>993373.51</v>
      </c>
      <c r="R13">
        <v>818351.54</v>
      </c>
      <c r="T13">
        <v>384555.92</v>
      </c>
      <c r="V13">
        <v>276.95</v>
      </c>
      <c r="W13">
        <v>528650</v>
      </c>
      <c r="Y13">
        <v>598651</v>
      </c>
      <c r="AB13">
        <v>506418.85</v>
      </c>
      <c r="AC13">
        <v>25872.97</v>
      </c>
      <c r="AE13">
        <v>10000</v>
      </c>
    </row>
    <row r="14" spans="1:31" x14ac:dyDescent="0.25">
      <c r="A14" t="s">
        <v>2541</v>
      </c>
      <c r="B14">
        <v>494931.9</v>
      </c>
      <c r="C14">
        <v>70000</v>
      </c>
      <c r="D14">
        <v>67207.61</v>
      </c>
      <c r="F14">
        <v>552110.39</v>
      </c>
      <c r="G14">
        <v>58741.53</v>
      </c>
      <c r="K14">
        <v>15000</v>
      </c>
      <c r="M14">
        <v>34000</v>
      </c>
      <c r="N14">
        <v>263</v>
      </c>
      <c r="Q14">
        <v>-2551898</v>
      </c>
      <c r="R14">
        <v>3873985.05</v>
      </c>
      <c r="T14">
        <v>290466.25</v>
      </c>
      <c r="W14">
        <v>695950</v>
      </c>
      <c r="Y14">
        <v>735950</v>
      </c>
      <c r="Z14">
        <v>5730</v>
      </c>
      <c r="AB14">
        <v>350658.87</v>
      </c>
      <c r="AC14">
        <v>12436</v>
      </c>
      <c r="AE14">
        <v>10000</v>
      </c>
    </row>
    <row r="15" spans="1:31" x14ac:dyDescent="0.25">
      <c r="A15" t="s">
        <v>2542</v>
      </c>
      <c r="B15">
        <v>428734.97</v>
      </c>
      <c r="C15">
        <v>0</v>
      </c>
      <c r="D15">
        <v>198721.64</v>
      </c>
      <c r="F15">
        <v>1420248.95</v>
      </c>
      <c r="G15">
        <v>439485.42</v>
      </c>
      <c r="J15">
        <v>0</v>
      </c>
      <c r="K15">
        <v>19940.36</v>
      </c>
      <c r="M15">
        <v>45000</v>
      </c>
      <c r="N15">
        <v>0</v>
      </c>
      <c r="O15">
        <v>1000</v>
      </c>
      <c r="P15">
        <v>244702.28</v>
      </c>
      <c r="Q15">
        <v>208775.07</v>
      </c>
      <c r="R15">
        <v>2037072.22</v>
      </c>
      <c r="T15">
        <v>317227.90999999997</v>
      </c>
      <c r="V15">
        <v>76.7</v>
      </c>
      <c r="W15">
        <v>748750</v>
      </c>
      <c r="Y15">
        <v>815340</v>
      </c>
      <c r="AB15">
        <v>271709.46000000002</v>
      </c>
      <c r="AC15">
        <v>38304.1</v>
      </c>
      <c r="AE15">
        <v>10000</v>
      </c>
    </row>
    <row r="16" spans="1:31" x14ac:dyDescent="0.25">
      <c r="A16" t="s">
        <v>2543</v>
      </c>
      <c r="B16">
        <v>327609.24</v>
      </c>
      <c r="C16">
        <v>0</v>
      </c>
      <c r="D16">
        <v>58089.87</v>
      </c>
      <c r="F16">
        <v>-148681.93</v>
      </c>
      <c r="G16">
        <v>560441.75</v>
      </c>
      <c r="K16">
        <v>21114</v>
      </c>
      <c r="N16">
        <v>466</v>
      </c>
      <c r="Q16">
        <v>-1802998.71</v>
      </c>
      <c r="R16">
        <v>2706524.69</v>
      </c>
      <c r="T16">
        <v>258160.89</v>
      </c>
      <c r="V16">
        <v>438.43</v>
      </c>
      <c r="W16">
        <v>673380</v>
      </c>
      <c r="Y16">
        <v>731310</v>
      </c>
      <c r="Z16">
        <v>10580</v>
      </c>
      <c r="AA16">
        <v>9824</v>
      </c>
      <c r="AB16">
        <v>237525.6</v>
      </c>
      <c r="AC16">
        <v>57886.77</v>
      </c>
      <c r="AE16">
        <v>12500</v>
      </c>
    </row>
    <row r="17" spans="1:31" x14ac:dyDescent="0.25">
      <c r="A17" t="s">
        <v>2544</v>
      </c>
      <c r="B17">
        <v>309786.33</v>
      </c>
      <c r="C17">
        <v>0</v>
      </c>
      <c r="D17">
        <v>260573.73</v>
      </c>
      <c r="E17">
        <v>0</v>
      </c>
      <c r="F17">
        <v>2712544.18</v>
      </c>
      <c r="G17">
        <v>1596276.67</v>
      </c>
      <c r="K17">
        <v>13080</v>
      </c>
      <c r="N17">
        <v>151</v>
      </c>
      <c r="O17">
        <v>84000</v>
      </c>
      <c r="Q17">
        <v>3072673.69</v>
      </c>
      <c r="R17">
        <v>865508.28</v>
      </c>
      <c r="T17">
        <v>368249.7</v>
      </c>
      <c r="V17">
        <v>74.489999999999995</v>
      </c>
      <c r="W17">
        <v>514000</v>
      </c>
      <c r="X17">
        <v>1100300</v>
      </c>
      <c r="Y17">
        <v>622560</v>
      </c>
      <c r="Z17">
        <v>8120</v>
      </c>
      <c r="AA17">
        <v>5170</v>
      </c>
      <c r="AB17">
        <v>340582.87</v>
      </c>
      <c r="AC17">
        <v>150923.38</v>
      </c>
      <c r="AE17">
        <v>11500</v>
      </c>
    </row>
    <row r="18" spans="1:31" x14ac:dyDescent="0.25">
      <c r="A18" t="s">
        <v>2545</v>
      </c>
      <c r="B18">
        <v>480475.19</v>
      </c>
      <c r="C18">
        <v>0</v>
      </c>
      <c r="D18">
        <v>120189.25</v>
      </c>
      <c r="F18">
        <v>-16990.34</v>
      </c>
      <c r="G18">
        <v>155328.81</v>
      </c>
      <c r="K18">
        <v>6270</v>
      </c>
      <c r="N18">
        <v>2722.01</v>
      </c>
      <c r="Q18">
        <v>-1945378.82</v>
      </c>
      <c r="R18">
        <v>2831701.19</v>
      </c>
      <c r="T18">
        <v>248794.64</v>
      </c>
      <c r="U18">
        <v>1200</v>
      </c>
      <c r="V18">
        <v>154.69</v>
      </c>
      <c r="W18">
        <v>675810</v>
      </c>
      <c r="Y18">
        <v>748642</v>
      </c>
      <c r="AB18">
        <v>303717.53999999998</v>
      </c>
      <c r="AC18">
        <v>19611.259999999998</v>
      </c>
      <c r="AE18">
        <v>10300</v>
      </c>
    </row>
    <row r="19" spans="1:31" x14ac:dyDescent="0.25">
      <c r="A19" t="s">
        <v>2546</v>
      </c>
      <c r="B19">
        <v>500112.11</v>
      </c>
      <c r="C19">
        <v>0</v>
      </c>
      <c r="D19">
        <v>209607.78</v>
      </c>
      <c r="F19">
        <v>1734693.49</v>
      </c>
      <c r="G19">
        <v>509596.51</v>
      </c>
      <c r="K19">
        <v>12176</v>
      </c>
      <c r="N19">
        <v>1964</v>
      </c>
      <c r="Q19">
        <v>-2426305.08</v>
      </c>
      <c r="R19">
        <v>5546813.3099999996</v>
      </c>
      <c r="T19">
        <v>494865.21</v>
      </c>
      <c r="V19">
        <v>40.93</v>
      </c>
      <c r="W19">
        <v>239450</v>
      </c>
      <c r="Y19">
        <v>445488</v>
      </c>
      <c r="Z19">
        <v>10000</v>
      </c>
      <c r="AA19">
        <v>1104</v>
      </c>
      <c r="AB19">
        <v>354743.43</v>
      </c>
      <c r="AC19">
        <v>91559.05</v>
      </c>
      <c r="AE19">
        <v>12100</v>
      </c>
    </row>
    <row r="20" spans="1:31" x14ac:dyDescent="0.25">
      <c r="A20" t="s">
        <v>2547</v>
      </c>
      <c r="B20">
        <v>715302.92</v>
      </c>
      <c r="C20">
        <v>100000</v>
      </c>
      <c r="D20">
        <v>84867.66</v>
      </c>
      <c r="E20">
        <v>84.28</v>
      </c>
      <c r="F20">
        <v>1341580.17</v>
      </c>
      <c r="G20">
        <v>682663.97</v>
      </c>
      <c r="K20">
        <v>30515</v>
      </c>
      <c r="M20">
        <v>30000</v>
      </c>
      <c r="N20">
        <v>1245</v>
      </c>
      <c r="Q20">
        <v>1762017.48</v>
      </c>
      <c r="R20">
        <v>1373222.93</v>
      </c>
      <c r="T20">
        <v>217801.16</v>
      </c>
      <c r="V20">
        <v>35.549999999999997</v>
      </c>
      <c r="W20">
        <v>228930</v>
      </c>
      <c r="Y20">
        <v>339681</v>
      </c>
      <c r="AB20">
        <v>289656.12</v>
      </c>
      <c r="AC20">
        <v>68431</v>
      </c>
      <c r="AE20">
        <v>21500</v>
      </c>
    </row>
    <row r="21" spans="1:31" x14ac:dyDescent="0.25">
      <c r="A21" t="s">
        <v>2548</v>
      </c>
      <c r="B21">
        <v>270904.42</v>
      </c>
      <c r="C21">
        <v>0</v>
      </c>
      <c r="D21">
        <v>118697.2</v>
      </c>
      <c r="F21">
        <v>1975258.73</v>
      </c>
      <c r="G21">
        <v>245135.52</v>
      </c>
      <c r="K21">
        <v>22403.3</v>
      </c>
      <c r="N21">
        <v>200</v>
      </c>
      <c r="Q21">
        <v>2399036.5499999998</v>
      </c>
      <c r="R21">
        <v>466379.49</v>
      </c>
      <c r="T21">
        <v>324583.03000000003</v>
      </c>
      <c r="V21">
        <v>50.36</v>
      </c>
      <c r="W21">
        <v>299900</v>
      </c>
      <c r="Y21">
        <v>339900</v>
      </c>
      <c r="Z21">
        <v>5000</v>
      </c>
      <c r="AA21">
        <v>631</v>
      </c>
      <c r="AB21">
        <v>432207.61</v>
      </c>
      <c r="AC21">
        <v>110354.25</v>
      </c>
      <c r="AE21">
        <v>14464</v>
      </c>
    </row>
    <row r="22" spans="1:31" x14ac:dyDescent="0.25">
      <c r="A22" t="s">
        <v>2549</v>
      </c>
      <c r="B22">
        <v>452064.14</v>
      </c>
      <c r="C22">
        <v>0</v>
      </c>
      <c r="D22">
        <v>122099.98</v>
      </c>
      <c r="F22">
        <v>130256.64</v>
      </c>
      <c r="G22">
        <v>-247921.15</v>
      </c>
      <c r="K22">
        <v>75706</v>
      </c>
      <c r="N22">
        <v>1409</v>
      </c>
      <c r="Q22">
        <v>-1093429.3600000001</v>
      </c>
      <c r="R22">
        <v>1804328.64</v>
      </c>
      <c r="T22">
        <v>274821.81</v>
      </c>
      <c r="U22">
        <v>2000</v>
      </c>
      <c r="V22">
        <v>331.13</v>
      </c>
      <c r="W22">
        <v>297000</v>
      </c>
      <c r="Y22">
        <v>525357</v>
      </c>
      <c r="Z22">
        <v>10000</v>
      </c>
      <c r="AB22">
        <v>321068.5</v>
      </c>
      <c r="AC22">
        <v>39242.11</v>
      </c>
      <c r="AE22">
        <v>10000</v>
      </c>
    </row>
    <row r="23" spans="1:31" x14ac:dyDescent="0.25">
      <c r="A23" t="s">
        <v>2550</v>
      </c>
      <c r="B23">
        <v>813631.77</v>
      </c>
      <c r="C23">
        <v>70000</v>
      </c>
      <c r="D23">
        <v>226162.13</v>
      </c>
      <c r="F23">
        <v>222322.98</v>
      </c>
      <c r="G23">
        <v>479941.49</v>
      </c>
      <c r="J23">
        <v>3000</v>
      </c>
      <c r="K23">
        <v>15388.18</v>
      </c>
      <c r="N23">
        <v>1147.5</v>
      </c>
      <c r="O23">
        <v>42000</v>
      </c>
      <c r="Q23">
        <v>376881.58</v>
      </c>
      <c r="R23">
        <v>1601555.91</v>
      </c>
      <c r="T23">
        <v>278367.89</v>
      </c>
      <c r="U23">
        <v>33800</v>
      </c>
      <c r="W23">
        <v>932560</v>
      </c>
      <c r="Y23">
        <v>999688</v>
      </c>
      <c r="AB23">
        <v>408249.54</v>
      </c>
      <c r="AC23">
        <v>37705.15</v>
      </c>
      <c r="AE23">
        <v>27000</v>
      </c>
    </row>
    <row r="24" spans="1:31" x14ac:dyDescent="0.25">
      <c r="A24" t="s">
        <v>2551</v>
      </c>
      <c r="B24">
        <v>414073.16</v>
      </c>
      <c r="C24">
        <v>0</v>
      </c>
      <c r="D24">
        <v>299399.21000000002</v>
      </c>
      <c r="F24">
        <v>29050.15</v>
      </c>
      <c r="G24">
        <v>376401.17</v>
      </c>
      <c r="K24">
        <v>26259</v>
      </c>
      <c r="M24">
        <v>151130</v>
      </c>
      <c r="N24">
        <v>2037.55</v>
      </c>
      <c r="Q24">
        <v>-188613.86</v>
      </c>
      <c r="R24">
        <v>1188537.31</v>
      </c>
      <c r="T24">
        <v>340185.72</v>
      </c>
      <c r="W24">
        <v>200450</v>
      </c>
      <c r="Y24">
        <v>291605</v>
      </c>
      <c r="AB24">
        <v>291060.08</v>
      </c>
      <c r="AC24">
        <v>8396.9500000000007</v>
      </c>
      <c r="AE24">
        <v>10000</v>
      </c>
    </row>
    <row r="25" spans="1:31" x14ac:dyDescent="0.25">
      <c r="A25" t="s">
        <v>2552</v>
      </c>
      <c r="B25">
        <v>661015.69999999995</v>
      </c>
      <c r="C25">
        <v>0</v>
      </c>
      <c r="D25">
        <v>31805.360000000001</v>
      </c>
      <c r="F25">
        <v>636860.49</v>
      </c>
      <c r="G25">
        <v>223841.23</v>
      </c>
      <c r="J25">
        <v>6000</v>
      </c>
      <c r="K25">
        <v>24667</v>
      </c>
      <c r="M25">
        <v>4200</v>
      </c>
      <c r="N25">
        <v>753</v>
      </c>
      <c r="O25">
        <v>155948</v>
      </c>
      <c r="Q25">
        <v>-2070431.51</v>
      </c>
      <c r="R25">
        <v>3378480.39</v>
      </c>
      <c r="T25">
        <v>303333.95</v>
      </c>
      <c r="U25">
        <v>12600</v>
      </c>
      <c r="V25">
        <v>32.01</v>
      </c>
      <c r="W25">
        <v>372660</v>
      </c>
      <c r="Y25">
        <v>453152.5</v>
      </c>
      <c r="AA25">
        <v>5720</v>
      </c>
      <c r="AB25">
        <v>155958.81</v>
      </c>
      <c r="AC25">
        <v>8388.75</v>
      </c>
      <c r="AE25">
        <v>11500</v>
      </c>
    </row>
    <row r="26" spans="1:31" x14ac:dyDescent="0.25">
      <c r="A26" t="s">
        <v>2553</v>
      </c>
      <c r="B26">
        <v>277761.21000000002</v>
      </c>
      <c r="C26">
        <v>0</v>
      </c>
      <c r="D26">
        <v>123856.66</v>
      </c>
      <c r="E26">
        <v>0</v>
      </c>
      <c r="F26">
        <v>3133784.91</v>
      </c>
      <c r="G26">
        <v>549775.74</v>
      </c>
      <c r="J26">
        <v>100000</v>
      </c>
      <c r="K26">
        <v>13080</v>
      </c>
      <c r="N26">
        <v>1510.1</v>
      </c>
      <c r="Q26">
        <v>-438325.88</v>
      </c>
      <c r="R26">
        <v>4652638.84</v>
      </c>
      <c r="T26">
        <v>219356.42</v>
      </c>
      <c r="V26">
        <v>23.35</v>
      </c>
      <c r="W26">
        <v>269230</v>
      </c>
      <c r="Y26">
        <v>465227</v>
      </c>
      <c r="AB26">
        <v>194661.77</v>
      </c>
      <c r="AC26">
        <v>62445.54</v>
      </c>
      <c r="AE26">
        <v>10000</v>
      </c>
    </row>
    <row r="27" spans="1:31" x14ac:dyDescent="0.25">
      <c r="A27" t="s">
        <v>2554</v>
      </c>
      <c r="B27">
        <v>978635.33</v>
      </c>
      <c r="C27">
        <v>0</v>
      </c>
      <c r="D27">
        <v>16253.44</v>
      </c>
      <c r="F27">
        <v>1673971.85</v>
      </c>
      <c r="G27">
        <v>171069.6</v>
      </c>
      <c r="K27">
        <v>27.6</v>
      </c>
      <c r="N27">
        <v>1286.6600000000001</v>
      </c>
      <c r="Q27">
        <v>-1167632.8500000001</v>
      </c>
      <c r="R27">
        <v>3908830.71</v>
      </c>
      <c r="T27">
        <v>729643.17</v>
      </c>
      <c r="U27">
        <v>17</v>
      </c>
      <c r="V27">
        <v>439.73</v>
      </c>
      <c r="W27">
        <v>649400</v>
      </c>
      <c r="X27">
        <v>246405</v>
      </c>
      <c r="Y27">
        <v>773784</v>
      </c>
      <c r="AA27">
        <v>6204</v>
      </c>
      <c r="AB27">
        <v>655613.05000000005</v>
      </c>
      <c r="AC27">
        <v>92885.75</v>
      </c>
    </row>
    <row r="28" spans="1:31" x14ac:dyDescent="0.25">
      <c r="A28" t="s">
        <v>2555</v>
      </c>
      <c r="B28">
        <v>403856.81</v>
      </c>
      <c r="C28">
        <v>0</v>
      </c>
      <c r="D28">
        <v>80612.78</v>
      </c>
      <c r="G28">
        <v>184142.99</v>
      </c>
      <c r="K28">
        <v>2066</v>
      </c>
      <c r="N28">
        <v>-1087</v>
      </c>
      <c r="Q28">
        <v>-1311051.0900000001</v>
      </c>
      <c r="R28">
        <v>1729962.99</v>
      </c>
      <c r="T28">
        <v>611038.31000000006</v>
      </c>
      <c r="W28">
        <v>750000</v>
      </c>
      <c r="X28">
        <v>30680.42</v>
      </c>
      <c r="Y28">
        <v>834403</v>
      </c>
      <c r="AB28">
        <v>287189.84999999998</v>
      </c>
      <c r="AC28">
        <v>21404.2</v>
      </c>
    </row>
    <row r="29" spans="1:31" x14ac:dyDescent="0.25">
      <c r="A29" t="s">
        <v>2556</v>
      </c>
      <c r="B29">
        <v>661365.02</v>
      </c>
      <c r="C29">
        <v>0</v>
      </c>
      <c r="D29">
        <v>470564.21</v>
      </c>
      <c r="F29">
        <v>3297519.68</v>
      </c>
      <c r="G29">
        <v>612793</v>
      </c>
      <c r="L29">
        <v>339823.45</v>
      </c>
      <c r="N29">
        <v>8882</v>
      </c>
      <c r="Q29">
        <v>1869338.16</v>
      </c>
      <c r="R29">
        <v>2399403.2599999998</v>
      </c>
      <c r="T29">
        <v>736522.19</v>
      </c>
      <c r="V29">
        <v>11.4</v>
      </c>
      <c r="W29">
        <v>1021450</v>
      </c>
      <c r="X29">
        <v>96540</v>
      </c>
      <c r="Y29">
        <v>1068966</v>
      </c>
      <c r="AA29">
        <v>880</v>
      </c>
      <c r="AB29">
        <v>298978</v>
      </c>
      <c r="AC29">
        <v>50904.55</v>
      </c>
      <c r="AE29">
        <v>10000</v>
      </c>
    </row>
    <row r="30" spans="1:31" x14ac:dyDescent="0.25">
      <c r="A30" t="s">
        <v>2557</v>
      </c>
      <c r="B30">
        <v>929202.78</v>
      </c>
      <c r="C30">
        <v>0</v>
      </c>
      <c r="D30">
        <v>71351.740000000005</v>
      </c>
      <c r="F30">
        <v>-67207.009999999995</v>
      </c>
      <c r="G30">
        <v>799939.17</v>
      </c>
      <c r="N30">
        <v>460081.15</v>
      </c>
      <c r="Q30">
        <v>-1401211.87</v>
      </c>
      <c r="R30">
        <v>2787489.35</v>
      </c>
      <c r="T30">
        <v>751638.34</v>
      </c>
      <c r="V30">
        <v>33.4</v>
      </c>
      <c r="X30">
        <v>24646.400000000001</v>
      </c>
      <c r="Y30">
        <v>127096</v>
      </c>
      <c r="Z30">
        <v>14412</v>
      </c>
      <c r="AB30">
        <v>616441.99</v>
      </c>
      <c r="AC30">
        <v>131240.1</v>
      </c>
      <c r="AE30">
        <v>200</v>
      </c>
    </row>
    <row r="31" spans="1:31" x14ac:dyDescent="0.25">
      <c r="A31" t="s">
        <v>2558</v>
      </c>
      <c r="B31">
        <v>1064895.69</v>
      </c>
      <c r="C31">
        <v>0</v>
      </c>
      <c r="D31">
        <v>123494.48</v>
      </c>
      <c r="F31">
        <v>2116474.15</v>
      </c>
      <c r="G31">
        <v>459912.99</v>
      </c>
      <c r="N31">
        <v>61966.879999999997</v>
      </c>
      <c r="Q31">
        <v>-752170.66</v>
      </c>
      <c r="R31">
        <v>3676859.92</v>
      </c>
      <c r="T31">
        <v>1024959.88</v>
      </c>
      <c r="V31">
        <v>398.2</v>
      </c>
      <c r="X31">
        <v>236440</v>
      </c>
      <c r="Y31">
        <v>65584.39</v>
      </c>
      <c r="Z31">
        <v>1460</v>
      </c>
      <c r="AB31">
        <v>327028.5</v>
      </c>
      <c r="AC31">
        <v>69604.02</v>
      </c>
      <c r="AE31">
        <v>20000</v>
      </c>
    </row>
    <row r="32" spans="1:31" x14ac:dyDescent="0.25">
      <c r="A32" t="s">
        <v>2559</v>
      </c>
      <c r="B32">
        <v>128773.9</v>
      </c>
      <c r="C32">
        <v>647837.81000000006</v>
      </c>
      <c r="D32">
        <v>90831.67</v>
      </c>
      <c r="F32">
        <v>1942772.17</v>
      </c>
      <c r="G32">
        <v>222442.58</v>
      </c>
      <c r="N32">
        <v>-13740</v>
      </c>
      <c r="Q32">
        <v>305931.57</v>
      </c>
      <c r="R32">
        <v>1990284.18</v>
      </c>
      <c r="S32">
        <v>-33.53</v>
      </c>
      <c r="T32">
        <v>1254168.99</v>
      </c>
      <c r="X32">
        <v>-98200</v>
      </c>
      <c r="Y32">
        <v>183556</v>
      </c>
      <c r="AB32">
        <v>156293.38</v>
      </c>
      <c r="AC32">
        <v>45633.7</v>
      </c>
      <c r="AD32">
        <v>270</v>
      </c>
      <c r="AE32">
        <v>20000</v>
      </c>
    </row>
    <row r="33" spans="1:31" x14ac:dyDescent="0.25">
      <c r="A33" t="s">
        <v>2560</v>
      </c>
      <c r="B33">
        <v>535828.31999999995</v>
      </c>
      <c r="C33">
        <v>0</v>
      </c>
      <c r="D33">
        <v>527975.42000000004</v>
      </c>
      <c r="F33">
        <v>1118051.78</v>
      </c>
      <c r="G33">
        <v>68006.5</v>
      </c>
      <c r="N33">
        <v>538260</v>
      </c>
      <c r="Q33">
        <v>-1251320.51</v>
      </c>
      <c r="R33">
        <v>2688683.71</v>
      </c>
      <c r="T33">
        <v>711113.56</v>
      </c>
      <c r="Y33">
        <v>190832</v>
      </c>
      <c r="AB33">
        <v>221601.69</v>
      </c>
      <c r="AC33">
        <v>24441.05</v>
      </c>
    </row>
    <row r="34" spans="1:31" x14ac:dyDescent="0.25">
      <c r="A34" t="s">
        <v>2561</v>
      </c>
      <c r="B34">
        <v>1119892.06</v>
      </c>
      <c r="C34">
        <v>0</v>
      </c>
      <c r="D34">
        <v>111457.67</v>
      </c>
      <c r="F34">
        <v>3</v>
      </c>
      <c r="G34">
        <v>81461.2</v>
      </c>
      <c r="K34">
        <v>18000</v>
      </c>
      <c r="N34">
        <v>9</v>
      </c>
      <c r="Q34">
        <v>-182044.27</v>
      </c>
      <c r="R34">
        <v>1153430.04</v>
      </c>
      <c r="T34">
        <v>604790.84</v>
      </c>
      <c r="V34">
        <v>181.17</v>
      </c>
      <c r="W34">
        <v>337110</v>
      </c>
      <c r="X34">
        <v>136987.5</v>
      </c>
      <c r="Y34">
        <v>453108</v>
      </c>
      <c r="AB34">
        <v>297516.34999999998</v>
      </c>
      <c r="AC34">
        <v>26</v>
      </c>
      <c r="AE34">
        <v>5000</v>
      </c>
    </row>
    <row r="35" spans="1:31" x14ac:dyDescent="0.25">
      <c r="A35" t="s">
        <v>2562</v>
      </c>
      <c r="B35">
        <v>777945.83</v>
      </c>
      <c r="C35">
        <v>0</v>
      </c>
      <c r="D35">
        <v>697175.16</v>
      </c>
      <c r="F35">
        <v>-13738.96</v>
      </c>
      <c r="G35">
        <v>-17288</v>
      </c>
      <c r="K35">
        <v>29675</v>
      </c>
      <c r="N35">
        <v>416.97</v>
      </c>
      <c r="Q35">
        <v>-1484933.19</v>
      </c>
      <c r="R35">
        <v>2737074.7</v>
      </c>
      <c r="T35">
        <v>632905.12</v>
      </c>
      <c r="V35">
        <v>328.72</v>
      </c>
      <c r="W35">
        <v>693570</v>
      </c>
      <c r="X35">
        <v>132206.25</v>
      </c>
      <c r="Y35">
        <v>755080</v>
      </c>
      <c r="Z35">
        <v>1020</v>
      </c>
      <c r="AA35">
        <v>5568</v>
      </c>
      <c r="AB35">
        <v>485178.04</v>
      </c>
      <c r="AC35">
        <v>45303.5</v>
      </c>
      <c r="AE35">
        <v>5000</v>
      </c>
    </row>
    <row r="36" spans="1:31" x14ac:dyDescent="0.25">
      <c r="A36" t="s">
        <v>2563</v>
      </c>
      <c r="B36">
        <v>813951.82</v>
      </c>
      <c r="C36">
        <v>0</v>
      </c>
      <c r="D36">
        <v>181304.28</v>
      </c>
      <c r="F36">
        <v>8053.75</v>
      </c>
      <c r="G36">
        <v>35891.769999999997</v>
      </c>
      <c r="K36">
        <v>6300</v>
      </c>
      <c r="N36">
        <v>0</v>
      </c>
      <c r="Q36">
        <v>-739424.49</v>
      </c>
      <c r="R36">
        <v>1656318.18</v>
      </c>
      <c r="T36">
        <v>399303</v>
      </c>
      <c r="U36">
        <v>2500</v>
      </c>
      <c r="V36">
        <v>1649.02</v>
      </c>
      <c r="W36">
        <v>589850</v>
      </c>
      <c r="Y36">
        <v>682399</v>
      </c>
      <c r="AA36">
        <v>7344</v>
      </c>
      <c r="AB36">
        <v>171789.52</v>
      </c>
      <c r="AC36">
        <v>10761.57</v>
      </c>
      <c r="AE36">
        <v>5000</v>
      </c>
    </row>
    <row r="37" spans="1:31" x14ac:dyDescent="0.25">
      <c r="A37" t="s">
        <v>2564</v>
      </c>
      <c r="B37">
        <v>1135276.8600000001</v>
      </c>
      <c r="C37">
        <v>0</v>
      </c>
      <c r="D37">
        <v>320035.20000000001</v>
      </c>
      <c r="F37">
        <v>47072.63</v>
      </c>
      <c r="G37">
        <v>71991.95</v>
      </c>
      <c r="K37">
        <v>185114</v>
      </c>
      <c r="N37">
        <v>0</v>
      </c>
      <c r="Q37">
        <v>328751.82</v>
      </c>
      <c r="R37">
        <v>1118559.83</v>
      </c>
      <c r="T37">
        <v>440391.32</v>
      </c>
      <c r="V37">
        <v>587.12</v>
      </c>
      <c r="W37">
        <v>566000</v>
      </c>
      <c r="X37">
        <v>54500</v>
      </c>
      <c r="Y37">
        <v>798683</v>
      </c>
      <c r="AA37">
        <v>7080</v>
      </c>
      <c r="AB37">
        <v>301914.39</v>
      </c>
      <c r="AC37">
        <v>6850.06</v>
      </c>
      <c r="AE37">
        <v>5000</v>
      </c>
    </row>
    <row r="38" spans="1:31" x14ac:dyDescent="0.25">
      <c r="A38" t="s">
        <v>2565</v>
      </c>
      <c r="B38">
        <v>393217.06</v>
      </c>
      <c r="C38">
        <v>0</v>
      </c>
      <c r="D38">
        <v>501830.2</v>
      </c>
      <c r="F38">
        <v>-287107.53000000003</v>
      </c>
      <c r="G38">
        <v>-191097.65</v>
      </c>
      <c r="K38">
        <v>1586.25</v>
      </c>
      <c r="N38">
        <v>1611</v>
      </c>
      <c r="Q38">
        <v>-1081536.54</v>
      </c>
      <c r="R38">
        <v>1381444.13</v>
      </c>
      <c r="T38">
        <v>563828.75</v>
      </c>
      <c r="V38">
        <v>23.46</v>
      </c>
      <c r="W38">
        <v>594870</v>
      </c>
      <c r="X38">
        <v>51900</v>
      </c>
      <c r="Y38">
        <v>719109</v>
      </c>
      <c r="Z38">
        <v>2520</v>
      </c>
      <c r="AA38">
        <v>4700</v>
      </c>
      <c r="AB38">
        <v>284968.13</v>
      </c>
      <c r="AC38">
        <v>80587.839999999997</v>
      </c>
      <c r="AE38">
        <v>5000</v>
      </c>
    </row>
    <row r="39" spans="1:31" x14ac:dyDescent="0.25">
      <c r="A39" t="s">
        <v>2566</v>
      </c>
      <c r="B39">
        <v>550098.94999999995</v>
      </c>
      <c r="C39">
        <v>0</v>
      </c>
      <c r="D39">
        <v>406948.79</v>
      </c>
      <c r="F39">
        <v>20085.689999999999</v>
      </c>
      <c r="G39">
        <v>2860.57</v>
      </c>
      <c r="N39">
        <v>521.91</v>
      </c>
      <c r="Q39">
        <v>-377077.7</v>
      </c>
      <c r="R39">
        <v>1240631.49</v>
      </c>
      <c r="T39">
        <v>455973.66</v>
      </c>
      <c r="V39">
        <v>170</v>
      </c>
      <c r="W39">
        <v>849000</v>
      </c>
      <c r="X39">
        <v>76000</v>
      </c>
      <c r="Y39">
        <v>973362.83</v>
      </c>
      <c r="Z39">
        <v>11542</v>
      </c>
      <c r="AA39">
        <v>12512</v>
      </c>
      <c r="AB39">
        <v>221126.77</v>
      </c>
      <c r="AC39">
        <v>41681.760000000002</v>
      </c>
      <c r="AE39">
        <v>5000</v>
      </c>
    </row>
    <row r="40" spans="1:31" x14ac:dyDescent="0.25">
      <c r="A40" t="s">
        <v>2567</v>
      </c>
      <c r="B40">
        <v>1218346.21</v>
      </c>
      <c r="C40">
        <v>0</v>
      </c>
      <c r="D40">
        <v>128162.53</v>
      </c>
      <c r="F40">
        <v>-248995.32</v>
      </c>
      <c r="G40">
        <v>306675.26</v>
      </c>
      <c r="K40">
        <v>8540</v>
      </c>
      <c r="N40">
        <v>2709.42</v>
      </c>
      <c r="Q40">
        <v>-680139.67</v>
      </c>
      <c r="R40">
        <v>2356118.79</v>
      </c>
      <c r="T40">
        <v>504757.93</v>
      </c>
      <c r="V40">
        <v>43.57</v>
      </c>
      <c r="W40">
        <v>281920</v>
      </c>
      <c r="X40">
        <v>108820</v>
      </c>
      <c r="Y40">
        <v>422370</v>
      </c>
      <c r="AB40">
        <v>445257.24</v>
      </c>
      <c r="AC40">
        <v>305954.12</v>
      </c>
      <c r="AE40">
        <v>5000</v>
      </c>
    </row>
    <row r="41" spans="1:31" x14ac:dyDescent="0.25">
      <c r="A41" t="s">
        <v>2568</v>
      </c>
      <c r="B41">
        <v>95324.95</v>
      </c>
      <c r="C41">
        <v>3840</v>
      </c>
      <c r="D41">
        <v>60630.22</v>
      </c>
      <c r="F41">
        <v>-74112.63</v>
      </c>
      <c r="G41">
        <v>83361.05</v>
      </c>
      <c r="K41">
        <v>9832</v>
      </c>
      <c r="M41">
        <v>2759</v>
      </c>
      <c r="N41">
        <v>1761.62</v>
      </c>
      <c r="P41">
        <v>7872.88</v>
      </c>
      <c r="Q41">
        <v>-1773167.21</v>
      </c>
      <c r="R41">
        <v>1990390.15</v>
      </c>
      <c r="T41">
        <v>321072.14</v>
      </c>
      <c r="V41">
        <v>138.49</v>
      </c>
      <c r="X41">
        <v>107924</v>
      </c>
      <c r="Y41">
        <v>63155</v>
      </c>
      <c r="AA41">
        <v>20635</v>
      </c>
      <c r="AB41">
        <v>373252.1</v>
      </c>
      <c r="AC41">
        <v>37497.379999999997</v>
      </c>
      <c r="AE41">
        <v>5000</v>
      </c>
    </row>
    <row r="42" spans="1:31" x14ac:dyDescent="0.25">
      <c r="A42" t="s">
        <v>2569</v>
      </c>
      <c r="B42">
        <v>431285.61</v>
      </c>
      <c r="C42">
        <v>123821.71</v>
      </c>
      <c r="D42">
        <v>381467.37</v>
      </c>
      <c r="F42">
        <v>288142.64</v>
      </c>
      <c r="G42">
        <v>244084.55</v>
      </c>
      <c r="N42">
        <v>320.91000000000003</v>
      </c>
      <c r="Q42">
        <v>911642.27</v>
      </c>
      <c r="R42">
        <v>498635.02</v>
      </c>
      <c r="T42">
        <v>535672.81999999995</v>
      </c>
      <c r="V42">
        <v>320.42</v>
      </c>
      <c r="W42">
        <v>181150</v>
      </c>
      <c r="X42">
        <v>45500</v>
      </c>
      <c r="Y42">
        <v>236258</v>
      </c>
      <c r="Z42">
        <v>720</v>
      </c>
      <c r="AA42">
        <v>6420</v>
      </c>
      <c r="AB42">
        <v>449319.86</v>
      </c>
      <c r="AC42">
        <v>6721.7</v>
      </c>
      <c r="AE42">
        <v>5000</v>
      </c>
    </row>
    <row r="43" spans="1:31" x14ac:dyDescent="0.25">
      <c r="A43" t="s">
        <v>2570</v>
      </c>
      <c r="B43">
        <v>130169.25</v>
      </c>
      <c r="C43">
        <v>0</v>
      </c>
      <c r="D43">
        <v>342696.1</v>
      </c>
      <c r="F43">
        <v>2</v>
      </c>
      <c r="G43">
        <v>6987.72</v>
      </c>
      <c r="K43">
        <v>893.75</v>
      </c>
      <c r="N43">
        <v>403.31</v>
      </c>
      <c r="Q43">
        <v>-12441.39</v>
      </c>
      <c r="R43">
        <v>452082.82</v>
      </c>
      <c r="T43">
        <v>409970.47</v>
      </c>
      <c r="V43">
        <v>126.6</v>
      </c>
      <c r="W43">
        <v>338480</v>
      </c>
      <c r="X43">
        <v>56500</v>
      </c>
      <c r="Y43">
        <v>455242.93</v>
      </c>
      <c r="Z43">
        <v>5220</v>
      </c>
      <c r="AA43">
        <v>6220</v>
      </c>
      <c r="AB43">
        <v>289891.5</v>
      </c>
      <c r="AC43">
        <v>4586.0600000000004</v>
      </c>
      <c r="AE43">
        <v>5000</v>
      </c>
    </row>
    <row r="44" spans="1:31" x14ac:dyDescent="0.25">
      <c r="A44" t="s">
        <v>2571</v>
      </c>
      <c r="B44">
        <v>774934.01</v>
      </c>
      <c r="C44">
        <v>0</v>
      </c>
      <c r="D44">
        <v>79329.58</v>
      </c>
      <c r="F44">
        <v>98994.98</v>
      </c>
      <c r="G44">
        <v>193616.01</v>
      </c>
      <c r="N44">
        <v>0</v>
      </c>
      <c r="Q44">
        <v>-4349884.4800000004</v>
      </c>
      <c r="R44">
        <v>5378772.1500000004</v>
      </c>
      <c r="T44">
        <v>441050.39</v>
      </c>
      <c r="V44">
        <v>67.510000000000005</v>
      </c>
      <c r="W44">
        <v>496700</v>
      </c>
      <c r="X44">
        <v>49000</v>
      </c>
      <c r="Y44">
        <v>568963</v>
      </c>
      <c r="Z44">
        <v>3888</v>
      </c>
      <c r="AB44">
        <v>281915.2</v>
      </c>
      <c r="AC44">
        <v>9064.7900000000009</v>
      </c>
      <c r="AE44">
        <v>5000</v>
      </c>
    </row>
    <row r="45" spans="1:31" x14ac:dyDescent="0.25">
      <c r="A45" t="s">
        <v>2572</v>
      </c>
      <c r="B45">
        <v>455212.3</v>
      </c>
      <c r="C45">
        <v>0</v>
      </c>
      <c r="D45">
        <v>408909.24</v>
      </c>
      <c r="F45">
        <v>-176.37</v>
      </c>
      <c r="G45">
        <v>73555.22</v>
      </c>
      <c r="N45">
        <v>685</v>
      </c>
      <c r="Q45">
        <v>-774784.22</v>
      </c>
      <c r="R45">
        <v>1780248.13</v>
      </c>
      <c r="T45">
        <v>401075.19</v>
      </c>
      <c r="W45">
        <v>838900</v>
      </c>
      <c r="X45">
        <v>123211.75</v>
      </c>
      <c r="Y45">
        <v>1018330.25</v>
      </c>
      <c r="AB45">
        <v>390727.59</v>
      </c>
      <c r="AC45">
        <v>17777.62</v>
      </c>
      <c r="AE45">
        <v>5000</v>
      </c>
    </row>
    <row r="46" spans="1:31" x14ac:dyDescent="0.25">
      <c r="A46" t="s">
        <v>2573</v>
      </c>
      <c r="B46">
        <v>464901.48</v>
      </c>
      <c r="C46">
        <v>510204.5</v>
      </c>
      <c r="D46">
        <v>52187.11</v>
      </c>
      <c r="F46">
        <v>1767110.72</v>
      </c>
      <c r="G46">
        <v>296692.14</v>
      </c>
      <c r="K46">
        <v>12400</v>
      </c>
      <c r="M46">
        <v>57130</v>
      </c>
      <c r="N46">
        <v>9618.16</v>
      </c>
      <c r="O46">
        <v>28800</v>
      </c>
      <c r="Q46">
        <v>28733.52</v>
      </c>
      <c r="R46">
        <v>2690789.95</v>
      </c>
      <c r="T46">
        <v>623247.06999999995</v>
      </c>
      <c r="W46">
        <v>645695</v>
      </c>
      <c r="Y46">
        <v>748291</v>
      </c>
      <c r="Z46">
        <v>9236</v>
      </c>
      <c r="AB46">
        <v>242670.75</v>
      </c>
      <c r="AC46">
        <v>120</v>
      </c>
      <c r="AE46">
        <v>5000</v>
      </c>
    </row>
    <row r="47" spans="1:31" x14ac:dyDescent="0.25">
      <c r="A47" t="s">
        <v>2574</v>
      </c>
      <c r="B47">
        <v>923374.36</v>
      </c>
      <c r="C47">
        <v>10000</v>
      </c>
      <c r="D47">
        <v>174889.94</v>
      </c>
      <c r="F47">
        <v>174696.12</v>
      </c>
      <c r="G47">
        <v>-39973.599999999999</v>
      </c>
      <c r="N47">
        <v>2944.43</v>
      </c>
      <c r="Q47">
        <v>-732668.95</v>
      </c>
      <c r="R47">
        <v>2057308.95</v>
      </c>
      <c r="T47">
        <v>212984.63</v>
      </c>
      <c r="W47">
        <v>501150</v>
      </c>
      <c r="X47">
        <v>48000</v>
      </c>
      <c r="Y47">
        <v>594783</v>
      </c>
      <c r="AB47">
        <v>199314.38</v>
      </c>
      <c r="AC47">
        <v>32634.86</v>
      </c>
      <c r="AE47">
        <v>20000</v>
      </c>
    </row>
    <row r="48" spans="1:31" x14ac:dyDescent="0.25">
      <c r="A48" t="s">
        <v>2575</v>
      </c>
      <c r="B48">
        <v>430578.46</v>
      </c>
      <c r="C48">
        <v>0</v>
      </c>
      <c r="D48">
        <v>99554.74</v>
      </c>
      <c r="F48">
        <v>96891.01</v>
      </c>
      <c r="G48">
        <v>105724.6</v>
      </c>
      <c r="K48">
        <v>-11400</v>
      </c>
      <c r="N48">
        <v>0</v>
      </c>
      <c r="Q48">
        <v>-1428067.03</v>
      </c>
      <c r="R48">
        <v>1988049.06</v>
      </c>
      <c r="T48">
        <v>422155.55</v>
      </c>
      <c r="V48">
        <v>473.62</v>
      </c>
      <c r="X48">
        <v>72000</v>
      </c>
      <c r="Y48">
        <v>108286.5</v>
      </c>
      <c r="AB48">
        <v>175940.36</v>
      </c>
      <c r="AC48">
        <v>21235.53</v>
      </c>
      <c r="AE48">
        <v>5000</v>
      </c>
    </row>
    <row r="49" spans="1:31" x14ac:dyDescent="0.25">
      <c r="A49" t="s">
        <v>2576</v>
      </c>
      <c r="B49">
        <v>244735.72</v>
      </c>
      <c r="C49">
        <v>0</v>
      </c>
      <c r="D49">
        <v>499591.38</v>
      </c>
      <c r="F49">
        <v>-16915.48</v>
      </c>
      <c r="G49">
        <v>165555.85999999999</v>
      </c>
      <c r="N49">
        <v>88.79</v>
      </c>
      <c r="Q49">
        <v>-1112959.74</v>
      </c>
      <c r="R49">
        <v>1911374.52</v>
      </c>
      <c r="T49">
        <v>344844.82</v>
      </c>
      <c r="V49">
        <v>216.47</v>
      </c>
      <c r="W49">
        <v>356420</v>
      </c>
      <c r="X49">
        <v>117558.75</v>
      </c>
      <c r="Y49">
        <v>549023.75</v>
      </c>
      <c r="AB49">
        <v>161572.16</v>
      </c>
      <c r="AC49">
        <v>8980.2199999999993</v>
      </c>
      <c r="AE49">
        <v>5000</v>
      </c>
    </row>
    <row r="50" spans="1:31" x14ac:dyDescent="0.25">
      <c r="A50" t="s">
        <v>2577</v>
      </c>
      <c r="B50">
        <v>369471.02</v>
      </c>
      <c r="C50">
        <v>26111.93</v>
      </c>
      <c r="D50">
        <v>100609.58</v>
      </c>
      <c r="F50">
        <v>6</v>
      </c>
      <c r="G50">
        <v>172836.73</v>
      </c>
      <c r="K50">
        <v>47110</v>
      </c>
      <c r="N50">
        <v>0</v>
      </c>
      <c r="Q50">
        <v>-1212139.3500000001</v>
      </c>
      <c r="R50">
        <v>1946410.43</v>
      </c>
      <c r="S50">
        <v>143.21</v>
      </c>
      <c r="T50">
        <v>583241.48</v>
      </c>
      <c r="W50">
        <v>518332.48</v>
      </c>
      <c r="X50">
        <v>6000</v>
      </c>
      <c r="Y50">
        <v>597952.48</v>
      </c>
      <c r="Z50">
        <v>10380</v>
      </c>
      <c r="AA50">
        <v>9400</v>
      </c>
      <c r="AB50">
        <v>514134.87</v>
      </c>
      <c r="AC50">
        <v>24195.64</v>
      </c>
      <c r="AE50">
        <v>64000</v>
      </c>
    </row>
    <row r="51" spans="1:31" x14ac:dyDescent="0.25">
      <c r="A51" t="s">
        <v>2578</v>
      </c>
      <c r="B51">
        <v>247313.34</v>
      </c>
      <c r="C51">
        <v>5005.1000000000004</v>
      </c>
      <c r="D51">
        <v>17907.240000000002</v>
      </c>
      <c r="F51">
        <v>128819.72</v>
      </c>
      <c r="G51">
        <v>119222.53</v>
      </c>
      <c r="K51">
        <v>32804.14</v>
      </c>
      <c r="N51">
        <v>85</v>
      </c>
      <c r="Q51">
        <v>-807966.08</v>
      </c>
      <c r="R51">
        <v>1372237.86</v>
      </c>
      <c r="T51">
        <v>263161.40999999997</v>
      </c>
      <c r="U51">
        <v>42000</v>
      </c>
      <c r="V51">
        <v>0.17</v>
      </c>
      <c r="W51">
        <v>304812.59999999998</v>
      </c>
      <c r="X51">
        <v>7500</v>
      </c>
      <c r="Y51">
        <v>391595.1</v>
      </c>
      <c r="Z51">
        <v>5680</v>
      </c>
      <c r="AA51">
        <v>10216</v>
      </c>
      <c r="AB51">
        <v>256339.20000000001</v>
      </c>
      <c r="AC51">
        <v>18536.87</v>
      </c>
      <c r="AE51">
        <v>14000</v>
      </c>
    </row>
    <row r="52" spans="1:31" x14ac:dyDescent="0.25">
      <c r="A52" t="s">
        <v>2579</v>
      </c>
      <c r="B52">
        <v>431004.26</v>
      </c>
      <c r="C52">
        <v>0</v>
      </c>
      <c r="D52">
        <v>49846.52</v>
      </c>
      <c r="F52">
        <v>40779.279999999999</v>
      </c>
      <c r="G52">
        <v>88259.04</v>
      </c>
      <c r="J52">
        <v>4000</v>
      </c>
      <c r="K52">
        <v>38821.300000000003</v>
      </c>
      <c r="N52">
        <v>223.23</v>
      </c>
      <c r="Q52">
        <v>203956.98</v>
      </c>
      <c r="R52">
        <v>566631.65</v>
      </c>
      <c r="T52">
        <v>374296.55</v>
      </c>
      <c r="V52">
        <v>18.73</v>
      </c>
      <c r="W52">
        <v>537967.5</v>
      </c>
      <c r="X52">
        <v>12500</v>
      </c>
      <c r="Y52">
        <v>674187.5</v>
      </c>
      <c r="Z52">
        <v>7160</v>
      </c>
      <c r="AA52">
        <v>6000</v>
      </c>
      <c r="AB52">
        <v>410907.94</v>
      </c>
      <c r="AC52">
        <v>16271.4</v>
      </c>
      <c r="AE52">
        <v>14000</v>
      </c>
    </row>
    <row r="53" spans="1:31" x14ac:dyDescent="0.25">
      <c r="A53" t="s">
        <v>2580</v>
      </c>
      <c r="B53">
        <v>358049.45</v>
      </c>
      <c r="C53">
        <v>4295.63</v>
      </c>
      <c r="D53">
        <v>92350.9</v>
      </c>
      <c r="F53">
        <v>967195.7</v>
      </c>
      <c r="G53">
        <v>177998.27</v>
      </c>
      <c r="K53">
        <v>20500</v>
      </c>
      <c r="N53">
        <v>2187.5</v>
      </c>
      <c r="Q53">
        <v>-30092.39</v>
      </c>
      <c r="R53">
        <v>1787234.17</v>
      </c>
      <c r="T53">
        <v>367383.03999999998</v>
      </c>
      <c r="U53">
        <v>126000</v>
      </c>
      <c r="V53">
        <v>366.69</v>
      </c>
      <c r="W53">
        <v>356183</v>
      </c>
      <c r="X53">
        <v>7500</v>
      </c>
      <c r="Y53">
        <v>440531.22</v>
      </c>
      <c r="Z53">
        <v>4680</v>
      </c>
      <c r="AA53">
        <v>4952</v>
      </c>
      <c r="AB53">
        <v>518356.05</v>
      </c>
      <c r="AC53">
        <v>54852.79</v>
      </c>
      <c r="AE53">
        <v>14000</v>
      </c>
    </row>
    <row r="54" spans="1:31" x14ac:dyDescent="0.25">
      <c r="A54" t="s">
        <v>2581</v>
      </c>
      <c r="B54">
        <v>966298.49</v>
      </c>
      <c r="C54">
        <v>149100</v>
      </c>
      <c r="D54">
        <v>25072.2</v>
      </c>
      <c r="F54">
        <v>43189.8</v>
      </c>
      <c r="G54">
        <v>616968.06000000006</v>
      </c>
      <c r="K54">
        <v>17100</v>
      </c>
      <c r="N54">
        <v>112.14</v>
      </c>
      <c r="Q54">
        <v>-907390.92</v>
      </c>
      <c r="R54">
        <v>2469567.41</v>
      </c>
      <c r="S54">
        <v>68.78</v>
      </c>
      <c r="T54">
        <v>540060.19999999995</v>
      </c>
      <c r="W54">
        <v>627690</v>
      </c>
      <c r="X54">
        <v>166500</v>
      </c>
      <c r="Y54">
        <v>708494</v>
      </c>
      <c r="Z54">
        <v>7972</v>
      </c>
      <c r="AB54">
        <v>360407.76</v>
      </c>
      <c r="AC54">
        <v>36205.300000000003</v>
      </c>
    </row>
    <row r="55" spans="1:31" x14ac:dyDescent="0.25">
      <c r="A55" t="s">
        <v>2582</v>
      </c>
      <c r="B55">
        <v>468884.53</v>
      </c>
      <c r="C55">
        <v>0</v>
      </c>
      <c r="D55">
        <v>36282.199999999997</v>
      </c>
      <c r="F55">
        <v>248881.76</v>
      </c>
      <c r="G55">
        <v>106743.72</v>
      </c>
      <c r="J55">
        <v>4000</v>
      </c>
      <c r="K55">
        <v>25900</v>
      </c>
      <c r="N55">
        <v>817.94</v>
      </c>
      <c r="Q55">
        <v>-1186733.07</v>
      </c>
      <c r="R55">
        <v>2114448.44</v>
      </c>
      <c r="T55">
        <v>312342.67</v>
      </c>
      <c r="W55">
        <v>505050</v>
      </c>
      <c r="X55">
        <v>7500</v>
      </c>
      <c r="Y55">
        <v>512550</v>
      </c>
      <c r="Z55">
        <v>7200</v>
      </c>
      <c r="AA55">
        <v>6632</v>
      </c>
      <c r="AB55">
        <v>348642.74</v>
      </c>
      <c r="AC55">
        <v>33509.03</v>
      </c>
      <c r="AE55">
        <v>14000</v>
      </c>
    </row>
    <row r="56" spans="1:31" x14ac:dyDescent="0.25">
      <c r="A56" t="s">
        <v>2583</v>
      </c>
      <c r="B56">
        <v>372723.79</v>
      </c>
      <c r="C56">
        <v>0</v>
      </c>
      <c r="D56">
        <v>36200.559999999998</v>
      </c>
      <c r="F56">
        <v>1184918.31</v>
      </c>
      <c r="G56">
        <v>72590.84</v>
      </c>
      <c r="K56">
        <v>36643.5</v>
      </c>
      <c r="N56">
        <v>0</v>
      </c>
      <c r="Q56">
        <v>-1245365.55</v>
      </c>
      <c r="R56">
        <v>2791483.6</v>
      </c>
      <c r="T56">
        <v>387632.39</v>
      </c>
      <c r="U56">
        <v>192000</v>
      </c>
      <c r="V56">
        <v>19.260000000000002</v>
      </c>
      <c r="W56">
        <v>254157</v>
      </c>
      <c r="X56">
        <v>7500</v>
      </c>
      <c r="Y56">
        <v>334887</v>
      </c>
      <c r="Z56">
        <v>17068</v>
      </c>
      <c r="AB56">
        <v>311888.34999999998</v>
      </c>
      <c r="AC56">
        <v>79793.350000000006</v>
      </c>
      <c r="AE56">
        <v>14000</v>
      </c>
    </row>
    <row r="57" spans="1:31" x14ac:dyDescent="0.25">
      <c r="A57" t="s">
        <v>2584</v>
      </c>
      <c r="B57">
        <v>939267.22</v>
      </c>
      <c r="C57">
        <v>992438</v>
      </c>
      <c r="D57">
        <v>301769.26</v>
      </c>
      <c r="F57">
        <v>280540.59000000003</v>
      </c>
      <c r="G57">
        <v>188576.56</v>
      </c>
      <c r="J57">
        <v>0</v>
      </c>
      <c r="K57">
        <v>28520</v>
      </c>
      <c r="M57">
        <v>279876</v>
      </c>
      <c r="N57">
        <v>613.6</v>
      </c>
      <c r="O57">
        <v>1220</v>
      </c>
      <c r="Q57">
        <v>133573.07</v>
      </c>
      <c r="R57">
        <v>1683662.57</v>
      </c>
      <c r="T57">
        <v>1144032.8500000001</v>
      </c>
      <c r="V57">
        <v>912.04</v>
      </c>
      <c r="W57">
        <v>987994</v>
      </c>
      <c r="X57">
        <v>38700</v>
      </c>
      <c r="Y57">
        <v>1050837</v>
      </c>
      <c r="Z57">
        <v>2000</v>
      </c>
      <c r="AB57">
        <v>471215.09</v>
      </c>
      <c r="AC57">
        <v>67460.41</v>
      </c>
      <c r="AE57">
        <v>5000</v>
      </c>
    </row>
    <row r="58" spans="1:31" x14ac:dyDescent="0.25">
      <c r="A58" t="s">
        <v>2585</v>
      </c>
      <c r="B58">
        <v>886209.83</v>
      </c>
      <c r="C58">
        <v>927200.21</v>
      </c>
      <c r="D58">
        <v>190648.57</v>
      </c>
      <c r="F58">
        <v>-266537.07</v>
      </c>
      <c r="G58">
        <v>386204.38</v>
      </c>
      <c r="J58">
        <v>19800</v>
      </c>
      <c r="K58">
        <v>32270</v>
      </c>
      <c r="M58">
        <v>134100</v>
      </c>
      <c r="N58">
        <v>40807.379999999997</v>
      </c>
      <c r="O58">
        <v>4311.04</v>
      </c>
      <c r="Q58">
        <v>1424.68</v>
      </c>
      <c r="R58">
        <v>1188971.67</v>
      </c>
      <c r="T58">
        <v>1054607.31</v>
      </c>
      <c r="W58">
        <v>602462.4</v>
      </c>
      <c r="X58">
        <v>60500</v>
      </c>
      <c r="Y58">
        <v>701429.4</v>
      </c>
      <c r="AB58">
        <v>248319.2</v>
      </c>
      <c r="AC58">
        <v>60779.96</v>
      </c>
      <c r="AE58">
        <v>5000</v>
      </c>
    </row>
    <row r="59" spans="1:31" x14ac:dyDescent="0.25">
      <c r="A59" t="s">
        <v>2586</v>
      </c>
      <c r="B59">
        <v>207357.56</v>
      </c>
      <c r="C59">
        <v>283522</v>
      </c>
      <c r="D59">
        <v>49235.02</v>
      </c>
      <c r="F59">
        <v>228775.59</v>
      </c>
      <c r="G59">
        <v>176572.62</v>
      </c>
      <c r="J59">
        <v>0</v>
      </c>
      <c r="K59">
        <v>47205.760000000002</v>
      </c>
      <c r="N59">
        <v>570</v>
      </c>
      <c r="Q59">
        <v>-1236489.2</v>
      </c>
      <c r="R59">
        <v>2121250.9300000002</v>
      </c>
      <c r="S59">
        <v>560.64</v>
      </c>
      <c r="T59">
        <v>434343.2</v>
      </c>
      <c r="U59">
        <v>400</v>
      </c>
      <c r="W59">
        <v>355435.5</v>
      </c>
      <c r="X59">
        <v>17700</v>
      </c>
      <c r="Y59">
        <v>475899.5</v>
      </c>
      <c r="AB59">
        <v>249900.69</v>
      </c>
      <c r="AC59">
        <v>69713.850000000006</v>
      </c>
    </row>
    <row r="60" spans="1:31" x14ac:dyDescent="0.25">
      <c r="A60" t="s">
        <v>2587</v>
      </c>
      <c r="B60">
        <v>876960.77</v>
      </c>
      <c r="C60">
        <v>0</v>
      </c>
      <c r="D60">
        <v>354101.1</v>
      </c>
      <c r="F60">
        <v>8</v>
      </c>
      <c r="G60">
        <v>113923.79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316716.81</v>
      </c>
      <c r="U60">
        <v>162000</v>
      </c>
      <c r="V60">
        <v>861.05</v>
      </c>
      <c r="W60">
        <v>618369.19999999995</v>
      </c>
      <c r="X60">
        <v>145900</v>
      </c>
      <c r="Y60">
        <v>905770</v>
      </c>
      <c r="AB60">
        <v>414518.29</v>
      </c>
      <c r="AC60">
        <v>65609.98</v>
      </c>
      <c r="AE60">
        <v>5000</v>
      </c>
    </row>
    <row r="61" spans="1:31" x14ac:dyDescent="0.25">
      <c r="A61" t="s">
        <v>2588</v>
      </c>
      <c r="B61">
        <v>1019752.46</v>
      </c>
      <c r="C61">
        <v>284618.57</v>
      </c>
      <c r="D61">
        <v>126805.2</v>
      </c>
      <c r="F61">
        <v>236399.24</v>
      </c>
      <c r="G61">
        <v>161815.26999999999</v>
      </c>
      <c r="K61">
        <v>30501.65</v>
      </c>
      <c r="M61">
        <v>438000</v>
      </c>
      <c r="N61">
        <v>4822.07</v>
      </c>
      <c r="Q61">
        <v>-1361687.24</v>
      </c>
      <c r="R61">
        <v>2680574.06</v>
      </c>
      <c r="S61">
        <v>630.09</v>
      </c>
      <c r="T61">
        <v>629337.31999999995</v>
      </c>
      <c r="V61">
        <v>888.6</v>
      </c>
      <c r="W61">
        <v>597102.19999999995</v>
      </c>
      <c r="X61">
        <v>299284</v>
      </c>
      <c r="Y61">
        <v>903410.2</v>
      </c>
      <c r="AB61">
        <v>458462.42</v>
      </c>
      <c r="AC61">
        <v>123103.88</v>
      </c>
      <c r="AE61">
        <v>5085.51</v>
      </c>
    </row>
    <row r="62" spans="1:31" x14ac:dyDescent="0.25">
      <c r="A62" t="s">
        <v>2589</v>
      </c>
      <c r="B62">
        <v>438333.13</v>
      </c>
      <c r="C62">
        <v>396065.09</v>
      </c>
      <c r="D62">
        <v>257146.73</v>
      </c>
      <c r="F62">
        <v>3968.4</v>
      </c>
      <c r="G62">
        <v>368097.89</v>
      </c>
      <c r="K62">
        <v>7620</v>
      </c>
      <c r="M62">
        <v>4710.92</v>
      </c>
      <c r="N62">
        <v>18100.099999999999</v>
      </c>
      <c r="O62">
        <v>5000</v>
      </c>
      <c r="Q62">
        <v>-1002258.55</v>
      </c>
      <c r="R62">
        <v>2191965</v>
      </c>
      <c r="S62">
        <v>745.88</v>
      </c>
      <c r="T62">
        <v>544452.21</v>
      </c>
      <c r="W62">
        <v>601650</v>
      </c>
      <c r="Y62">
        <v>695000</v>
      </c>
      <c r="AB62">
        <v>173783.3</v>
      </c>
      <c r="AC62">
        <v>39591.019999999997</v>
      </c>
    </row>
    <row r="63" spans="1:31" x14ac:dyDescent="0.25">
      <c r="A63" t="s">
        <v>2590</v>
      </c>
      <c r="B63">
        <v>970987.34</v>
      </c>
      <c r="C63">
        <v>1208472.71</v>
      </c>
      <c r="D63">
        <v>64771.03</v>
      </c>
      <c r="F63">
        <v>3357206.08</v>
      </c>
      <c r="G63">
        <v>360818.79</v>
      </c>
      <c r="J63">
        <v>12910</v>
      </c>
      <c r="K63">
        <v>18070</v>
      </c>
      <c r="N63">
        <v>1031</v>
      </c>
      <c r="Q63">
        <v>3670311.25</v>
      </c>
      <c r="R63">
        <v>1302561.3500000001</v>
      </c>
      <c r="S63">
        <v>1035.54</v>
      </c>
      <c r="T63">
        <v>1378888.16</v>
      </c>
      <c r="U63">
        <v>20</v>
      </c>
      <c r="W63">
        <v>675318</v>
      </c>
      <c r="X63">
        <v>192920</v>
      </c>
      <c r="Y63">
        <v>868080</v>
      </c>
      <c r="AA63">
        <v>2000</v>
      </c>
      <c r="AB63">
        <v>273258.28000000003</v>
      </c>
      <c r="AC63">
        <v>142471.07</v>
      </c>
      <c r="AE63">
        <v>5000</v>
      </c>
    </row>
    <row r="64" spans="1:31" x14ac:dyDescent="0.25">
      <c r="A64" t="s">
        <v>2591</v>
      </c>
      <c r="B64">
        <v>578775.82999999996</v>
      </c>
      <c r="C64">
        <v>0</v>
      </c>
      <c r="D64">
        <v>194661.2</v>
      </c>
      <c r="F64">
        <v>298386.88</v>
      </c>
      <c r="G64">
        <v>590512.34</v>
      </c>
      <c r="K64">
        <v>6270</v>
      </c>
      <c r="M64">
        <v>155660</v>
      </c>
      <c r="N64">
        <v>2916.6</v>
      </c>
      <c r="Q64">
        <v>-15464.56</v>
      </c>
      <c r="R64">
        <v>1726865.73</v>
      </c>
      <c r="T64">
        <v>416532.2</v>
      </c>
      <c r="U64">
        <v>62100</v>
      </c>
      <c r="V64">
        <v>362.57</v>
      </c>
      <c r="W64">
        <v>695928.9</v>
      </c>
      <c r="X64">
        <v>132500</v>
      </c>
      <c r="Y64">
        <v>906975.9</v>
      </c>
      <c r="AB64">
        <v>547469.43000000005</v>
      </c>
      <c r="AC64">
        <v>66889.86</v>
      </c>
    </row>
    <row r="65" spans="1:31" x14ac:dyDescent="0.25">
      <c r="A65" t="s">
        <v>2592</v>
      </c>
      <c r="B65">
        <v>842141.17</v>
      </c>
      <c r="C65">
        <v>276310.15999999997</v>
      </c>
      <c r="D65">
        <v>309042.86</v>
      </c>
      <c r="F65">
        <v>139170.88</v>
      </c>
      <c r="G65">
        <v>482517.53</v>
      </c>
      <c r="J65">
        <v>0</v>
      </c>
      <c r="K65">
        <v>6465.08</v>
      </c>
      <c r="M65">
        <v>147360</v>
      </c>
      <c r="N65">
        <v>0</v>
      </c>
      <c r="Q65">
        <v>653301.87</v>
      </c>
      <c r="R65">
        <v>1340923.19</v>
      </c>
      <c r="T65">
        <v>531127.15</v>
      </c>
      <c r="U65">
        <v>6000</v>
      </c>
      <c r="V65">
        <v>794.4</v>
      </c>
      <c r="W65">
        <v>787067.5</v>
      </c>
      <c r="Y65">
        <v>970671.02</v>
      </c>
      <c r="Z65">
        <v>5411</v>
      </c>
      <c r="AB65">
        <v>365253.87</v>
      </c>
      <c r="AC65">
        <v>77520.7</v>
      </c>
      <c r="AE65">
        <v>5000</v>
      </c>
    </row>
    <row r="66" spans="1:31" x14ac:dyDescent="0.25">
      <c r="A66" t="s">
        <v>2593</v>
      </c>
      <c r="B66">
        <v>757984.01</v>
      </c>
      <c r="C66">
        <v>0</v>
      </c>
      <c r="D66">
        <v>143444.97</v>
      </c>
      <c r="F66">
        <v>294054.15999999997</v>
      </c>
      <c r="G66">
        <v>284951.14</v>
      </c>
      <c r="K66">
        <v>8883.32</v>
      </c>
      <c r="N66">
        <v>4142</v>
      </c>
      <c r="R66">
        <v>1500891.55</v>
      </c>
      <c r="T66">
        <v>613275.06999999995</v>
      </c>
      <c r="U66">
        <v>144000</v>
      </c>
      <c r="W66">
        <v>809787</v>
      </c>
      <c r="X66">
        <v>32300</v>
      </c>
      <c r="Y66">
        <v>916952</v>
      </c>
      <c r="AB66">
        <v>524079.51</v>
      </c>
      <c r="AC66">
        <v>62730.15</v>
      </c>
      <c r="AE66">
        <v>129083</v>
      </c>
    </row>
    <row r="67" spans="1:31" x14ac:dyDescent="0.25">
      <c r="A67" t="s">
        <v>2594</v>
      </c>
      <c r="B67">
        <v>328160.5</v>
      </c>
      <c r="C67">
        <v>252249</v>
      </c>
      <c r="D67">
        <v>58237.55</v>
      </c>
      <c r="F67">
        <v>1634085.46</v>
      </c>
      <c r="G67">
        <v>407895.48</v>
      </c>
      <c r="J67">
        <v>0</v>
      </c>
      <c r="K67">
        <v>6649.79</v>
      </c>
      <c r="M67">
        <v>45506.9</v>
      </c>
      <c r="N67">
        <v>70916</v>
      </c>
      <c r="O67">
        <v>1760</v>
      </c>
      <c r="Q67">
        <v>2040493.21</v>
      </c>
      <c r="R67">
        <v>464694.52</v>
      </c>
      <c r="T67">
        <v>339382.65</v>
      </c>
      <c r="U67">
        <v>103200</v>
      </c>
      <c r="V67">
        <v>534.07000000000005</v>
      </c>
      <c r="W67">
        <v>287846</v>
      </c>
      <c r="X67">
        <v>23800</v>
      </c>
      <c r="Y67">
        <v>337337</v>
      </c>
      <c r="AB67">
        <v>241531.29</v>
      </c>
      <c r="AC67">
        <v>120286.86</v>
      </c>
      <c r="AE67">
        <v>5000</v>
      </c>
    </row>
    <row r="68" spans="1:31" x14ac:dyDescent="0.25">
      <c r="A68" t="s">
        <v>2595</v>
      </c>
      <c r="B68">
        <v>1212309.76</v>
      </c>
      <c r="C68">
        <v>140397.04</v>
      </c>
      <c r="D68">
        <v>169820.48</v>
      </c>
      <c r="F68">
        <v>835263.44</v>
      </c>
      <c r="G68">
        <v>274406.37</v>
      </c>
      <c r="J68">
        <v>0</v>
      </c>
      <c r="K68">
        <v>6000</v>
      </c>
      <c r="M68">
        <v>10440</v>
      </c>
      <c r="N68">
        <v>20823.400000000001</v>
      </c>
      <c r="Q68">
        <v>1759849.6</v>
      </c>
      <c r="R68">
        <v>961521.58</v>
      </c>
      <c r="S68">
        <v>1641.12</v>
      </c>
      <c r="T68">
        <v>318293.07</v>
      </c>
      <c r="W68">
        <v>763295</v>
      </c>
      <c r="X68">
        <v>51600</v>
      </c>
      <c r="Y68">
        <v>871076</v>
      </c>
      <c r="Z68">
        <v>5411</v>
      </c>
      <c r="AB68">
        <v>291171.32</v>
      </c>
      <c r="AC68">
        <v>88607.360000000001</v>
      </c>
      <c r="AE68">
        <v>5001</v>
      </c>
    </row>
    <row r="69" spans="1:31" x14ac:dyDescent="0.25">
      <c r="A69" t="s">
        <v>2596</v>
      </c>
      <c r="B69">
        <v>2813004.16</v>
      </c>
      <c r="C69">
        <v>239659.22</v>
      </c>
      <c r="D69">
        <v>170739.72</v>
      </c>
      <c r="F69">
        <v>44477.24</v>
      </c>
      <c r="G69">
        <v>269649.52</v>
      </c>
      <c r="J69">
        <v>0</v>
      </c>
      <c r="K69">
        <v>20070</v>
      </c>
      <c r="M69">
        <v>23475</v>
      </c>
      <c r="N69">
        <v>480.2</v>
      </c>
      <c r="O69">
        <v>3649.59</v>
      </c>
      <c r="Q69">
        <v>1151923.26</v>
      </c>
      <c r="R69">
        <v>2317512.06</v>
      </c>
      <c r="T69">
        <v>454416.16</v>
      </c>
      <c r="V69">
        <v>4156.74</v>
      </c>
      <c r="W69">
        <v>419990</v>
      </c>
      <c r="X69">
        <v>61300</v>
      </c>
      <c r="Y69">
        <v>560667</v>
      </c>
      <c r="AB69">
        <v>264375.56</v>
      </c>
      <c r="AC69">
        <v>74400.59</v>
      </c>
      <c r="AE69">
        <v>20000</v>
      </c>
    </row>
    <row r="70" spans="1:31" x14ac:dyDescent="0.25">
      <c r="A70" t="s">
        <v>2597</v>
      </c>
      <c r="B70">
        <v>529051.9</v>
      </c>
      <c r="C70">
        <v>1040207.15</v>
      </c>
      <c r="D70">
        <v>41366.94</v>
      </c>
      <c r="F70">
        <v>404082.64</v>
      </c>
      <c r="G70">
        <v>244984.03</v>
      </c>
      <c r="J70">
        <v>0</v>
      </c>
      <c r="K70">
        <v>18584</v>
      </c>
      <c r="N70">
        <v>586</v>
      </c>
      <c r="Q70">
        <v>-1305159.46</v>
      </c>
      <c r="R70">
        <v>2233839.69</v>
      </c>
      <c r="T70">
        <v>1383809.18</v>
      </c>
      <c r="U70">
        <v>314560</v>
      </c>
      <c r="V70">
        <v>940.04</v>
      </c>
      <c r="W70">
        <v>587800.30000000005</v>
      </c>
      <c r="X70">
        <v>49400</v>
      </c>
      <c r="Y70">
        <v>661943.30000000005</v>
      </c>
      <c r="Z70">
        <v>4648</v>
      </c>
      <c r="AB70">
        <v>272756.57</v>
      </c>
      <c r="AC70">
        <v>80319.22</v>
      </c>
      <c r="AE70">
        <v>5000</v>
      </c>
    </row>
    <row r="71" spans="1:31" x14ac:dyDescent="0.25">
      <c r="A71" t="s">
        <v>2598</v>
      </c>
      <c r="B71">
        <v>692262.69</v>
      </c>
      <c r="C71">
        <v>155267.1</v>
      </c>
      <c r="D71">
        <v>93446.67</v>
      </c>
      <c r="F71">
        <v>-260445.93</v>
      </c>
      <c r="G71">
        <v>425125.57</v>
      </c>
      <c r="N71">
        <v>3507.98</v>
      </c>
      <c r="Q71">
        <v>-1407884</v>
      </c>
      <c r="R71">
        <v>2560558.21</v>
      </c>
      <c r="T71">
        <v>303934.77</v>
      </c>
      <c r="U71">
        <v>24000</v>
      </c>
      <c r="W71">
        <v>463704.4</v>
      </c>
      <c r="X71">
        <v>148400</v>
      </c>
      <c r="Y71">
        <v>589546.91</v>
      </c>
      <c r="AB71">
        <v>314715.46999999997</v>
      </c>
      <c r="AC71">
        <v>81264.429999999993</v>
      </c>
      <c r="AE71">
        <v>5038.45</v>
      </c>
    </row>
    <row r="72" spans="1:31" x14ac:dyDescent="0.25">
      <c r="A72" t="s">
        <v>2599</v>
      </c>
      <c r="B72">
        <v>284931.68</v>
      </c>
      <c r="C72">
        <v>5475</v>
      </c>
      <c r="D72">
        <v>209997.76</v>
      </c>
      <c r="F72">
        <v>25317.8</v>
      </c>
      <c r="G72">
        <v>349291.87</v>
      </c>
      <c r="K72">
        <v>68903</v>
      </c>
      <c r="M72">
        <v>330700</v>
      </c>
      <c r="N72">
        <v>430</v>
      </c>
      <c r="Q72">
        <v>-1259177.72</v>
      </c>
      <c r="R72">
        <v>1431387.54</v>
      </c>
      <c r="T72">
        <v>484778.78</v>
      </c>
      <c r="V72">
        <v>46.14</v>
      </c>
      <c r="W72">
        <v>987545</v>
      </c>
      <c r="X72">
        <v>200000</v>
      </c>
      <c r="Y72">
        <v>1036827</v>
      </c>
      <c r="AA72">
        <v>11781</v>
      </c>
      <c r="AB72">
        <v>256018.63</v>
      </c>
      <c r="AC72">
        <v>34972</v>
      </c>
      <c r="AE72">
        <v>30000</v>
      </c>
    </row>
    <row r="73" spans="1:31" x14ac:dyDescent="0.25">
      <c r="A73" t="s">
        <v>2600</v>
      </c>
      <c r="B73">
        <v>691838.55</v>
      </c>
      <c r="C73">
        <v>0</v>
      </c>
      <c r="D73">
        <v>34368.25</v>
      </c>
      <c r="F73">
        <v>-1881158.23</v>
      </c>
      <c r="G73">
        <v>1001549.64</v>
      </c>
      <c r="K73">
        <v>12314</v>
      </c>
      <c r="N73">
        <v>3486.82</v>
      </c>
      <c r="Q73">
        <v>-2189867.39</v>
      </c>
      <c r="R73">
        <v>2041384.85</v>
      </c>
      <c r="T73">
        <v>444032.97</v>
      </c>
      <c r="V73">
        <v>40.46</v>
      </c>
      <c r="W73">
        <v>1028250</v>
      </c>
      <c r="Y73">
        <v>1089664</v>
      </c>
      <c r="AA73">
        <v>2900</v>
      </c>
      <c r="AB73">
        <v>342071.8</v>
      </c>
      <c r="AC73">
        <v>58407.7</v>
      </c>
    </row>
    <row r="74" spans="1:31" x14ac:dyDescent="0.25">
      <c r="A74" t="s">
        <v>2601</v>
      </c>
      <c r="B74">
        <v>493980.08</v>
      </c>
      <c r="C74">
        <v>0</v>
      </c>
      <c r="D74">
        <v>50052.639999999999</v>
      </c>
      <c r="F74">
        <v>283113.53000000003</v>
      </c>
      <c r="G74">
        <v>348323.47</v>
      </c>
      <c r="N74">
        <v>548</v>
      </c>
      <c r="Q74">
        <v>183018.32</v>
      </c>
      <c r="R74">
        <v>1173118.8999999999</v>
      </c>
      <c r="T74">
        <v>472325.5</v>
      </c>
      <c r="V74">
        <v>147.22999999999999</v>
      </c>
      <c r="W74">
        <v>498440</v>
      </c>
      <c r="X74">
        <v>46200</v>
      </c>
      <c r="Y74">
        <v>625016.38</v>
      </c>
      <c r="AA74">
        <v>7500</v>
      </c>
      <c r="AB74">
        <v>474504.54</v>
      </c>
      <c r="AC74">
        <v>89115.31</v>
      </c>
      <c r="AE74">
        <v>2192</v>
      </c>
    </row>
    <row r="75" spans="1:31" x14ac:dyDescent="0.25">
      <c r="A75" t="s">
        <v>2602</v>
      </c>
      <c r="B75">
        <v>1333156.0900000001</v>
      </c>
      <c r="C75">
        <v>0</v>
      </c>
      <c r="D75">
        <v>42281.75</v>
      </c>
      <c r="F75">
        <v>243732.74</v>
      </c>
      <c r="G75">
        <v>647178.29</v>
      </c>
      <c r="K75">
        <v>0</v>
      </c>
      <c r="N75">
        <v>0</v>
      </c>
      <c r="Q75">
        <v>228833.91</v>
      </c>
      <c r="R75">
        <v>1745362.84</v>
      </c>
      <c r="T75">
        <v>716039.12</v>
      </c>
      <c r="U75">
        <v>603000</v>
      </c>
      <c r="V75">
        <v>165.59</v>
      </c>
      <c r="W75">
        <v>932500</v>
      </c>
      <c r="X75">
        <v>58200</v>
      </c>
      <c r="Y75">
        <v>1056927</v>
      </c>
      <c r="Z75">
        <v>6960</v>
      </c>
      <c r="AA75">
        <v>33320</v>
      </c>
      <c r="AB75">
        <v>707630.9</v>
      </c>
      <c r="AC75">
        <v>212914.69</v>
      </c>
    </row>
    <row r="76" spans="1:31" x14ac:dyDescent="0.25">
      <c r="A76" t="s">
        <v>2603</v>
      </c>
      <c r="B76">
        <v>1010275.16</v>
      </c>
      <c r="C76">
        <v>32865</v>
      </c>
      <c r="D76">
        <v>37673.53</v>
      </c>
      <c r="F76">
        <v>122977.79</v>
      </c>
      <c r="G76">
        <v>329420.48</v>
      </c>
      <c r="K76">
        <v>26560.11</v>
      </c>
      <c r="N76">
        <v>6755.34</v>
      </c>
      <c r="Q76">
        <v>-240641.69</v>
      </c>
      <c r="R76">
        <v>1851699.47</v>
      </c>
      <c r="T76">
        <v>388647.42</v>
      </c>
      <c r="V76">
        <v>468.66</v>
      </c>
      <c r="W76">
        <v>1108950</v>
      </c>
      <c r="X76">
        <v>131450</v>
      </c>
      <c r="Y76">
        <v>1237836</v>
      </c>
      <c r="AA76">
        <v>14324</v>
      </c>
      <c r="AB76">
        <v>409574.88</v>
      </c>
      <c r="AC76">
        <v>78942.47</v>
      </c>
    </row>
    <row r="77" spans="1:31" x14ac:dyDescent="0.25">
      <c r="A77" t="s">
        <v>2604</v>
      </c>
      <c r="B77">
        <v>1105352.68</v>
      </c>
      <c r="C77">
        <v>31270.13</v>
      </c>
      <c r="D77">
        <v>74765.919999999998</v>
      </c>
      <c r="F77">
        <v>420256.08</v>
      </c>
      <c r="G77">
        <v>439233.6</v>
      </c>
      <c r="K77">
        <v>52075</v>
      </c>
      <c r="N77">
        <v>300.79000000000002</v>
      </c>
      <c r="Q77">
        <v>53190.37</v>
      </c>
      <c r="R77">
        <v>1211766.1200000001</v>
      </c>
      <c r="T77">
        <v>428181.07</v>
      </c>
      <c r="W77">
        <v>1143680</v>
      </c>
      <c r="X77">
        <v>416718.49</v>
      </c>
      <c r="Y77">
        <v>930908</v>
      </c>
      <c r="AB77">
        <v>236834.43</v>
      </c>
      <c r="AC77">
        <v>16201</v>
      </c>
      <c r="AE77">
        <v>51090</v>
      </c>
    </row>
    <row r="78" spans="1:31" x14ac:dyDescent="0.25">
      <c r="A78" t="s">
        <v>2605</v>
      </c>
      <c r="B78">
        <v>530104.96</v>
      </c>
      <c r="C78">
        <v>43386.64</v>
      </c>
      <c r="D78">
        <v>73724.100000000006</v>
      </c>
      <c r="F78">
        <v>4</v>
      </c>
      <c r="G78">
        <v>519360.94</v>
      </c>
      <c r="K78">
        <v>30876.07</v>
      </c>
      <c r="N78">
        <v>567</v>
      </c>
      <c r="Q78">
        <v>-424984.64</v>
      </c>
      <c r="R78">
        <v>1379368.14</v>
      </c>
      <c r="T78">
        <v>920237.15</v>
      </c>
      <c r="U78">
        <v>2750</v>
      </c>
      <c r="X78">
        <v>130100</v>
      </c>
      <c r="Y78">
        <v>170890</v>
      </c>
      <c r="AA78">
        <v>18080</v>
      </c>
      <c r="AB78">
        <v>558225.48</v>
      </c>
      <c r="AC78">
        <v>125137.60000000001</v>
      </c>
    </row>
    <row r="79" spans="1:31" x14ac:dyDescent="0.25">
      <c r="A79" t="s">
        <v>2606</v>
      </c>
      <c r="B79">
        <v>202962.89</v>
      </c>
      <c r="C79">
        <v>30413.439999999999</v>
      </c>
      <c r="D79">
        <v>22308.26</v>
      </c>
      <c r="F79">
        <v>132647.25</v>
      </c>
      <c r="G79">
        <v>314697.14</v>
      </c>
      <c r="K79">
        <v>9100</v>
      </c>
      <c r="M79">
        <v>69755</v>
      </c>
      <c r="P79">
        <v>754493.57</v>
      </c>
      <c r="Q79">
        <v>-1742134.5</v>
      </c>
      <c r="R79">
        <v>1583723.57</v>
      </c>
      <c r="T79">
        <v>472570.55</v>
      </c>
      <c r="W79">
        <v>654650</v>
      </c>
      <c r="X79">
        <v>68500</v>
      </c>
      <c r="Y79">
        <v>788444</v>
      </c>
      <c r="AA79">
        <v>4340</v>
      </c>
      <c r="AB79">
        <v>249510.36</v>
      </c>
      <c r="AC79">
        <v>47022.85</v>
      </c>
      <c r="AE79">
        <v>78312</v>
      </c>
    </row>
    <row r="80" spans="1:31" x14ac:dyDescent="0.25">
      <c r="A80" t="s">
        <v>2607</v>
      </c>
      <c r="B80">
        <v>179499.59</v>
      </c>
      <c r="C80">
        <v>0</v>
      </c>
      <c r="D80">
        <v>25395.360000000001</v>
      </c>
      <c r="F80">
        <v>2</v>
      </c>
      <c r="G80">
        <v>170352.72</v>
      </c>
      <c r="J80">
        <v>12000</v>
      </c>
      <c r="K80">
        <v>28006</v>
      </c>
      <c r="N80">
        <v>2330.4299999999998</v>
      </c>
      <c r="Q80">
        <v>-71525.279999999999</v>
      </c>
      <c r="R80">
        <v>378255.64</v>
      </c>
      <c r="T80">
        <v>226052.24</v>
      </c>
      <c r="V80">
        <v>231.05</v>
      </c>
      <c r="W80">
        <v>688020</v>
      </c>
      <c r="X80">
        <v>174305.66</v>
      </c>
      <c r="Y80">
        <v>845148</v>
      </c>
      <c r="AA80">
        <v>3628</v>
      </c>
      <c r="AB80">
        <v>186640.09</v>
      </c>
      <c r="AC80">
        <v>26993.8</v>
      </c>
      <c r="AE80">
        <v>16.18</v>
      </c>
    </row>
    <row r="81" spans="1:31" x14ac:dyDescent="0.25">
      <c r="A81" t="s">
        <v>2608</v>
      </c>
      <c r="B81">
        <v>938400.32</v>
      </c>
      <c r="C81">
        <v>0</v>
      </c>
      <c r="D81">
        <v>48059.38</v>
      </c>
      <c r="F81">
        <v>-5654.02</v>
      </c>
      <c r="G81">
        <v>228855.61</v>
      </c>
      <c r="K81">
        <v>25370</v>
      </c>
      <c r="N81">
        <v>1031</v>
      </c>
      <c r="Q81">
        <v>473579.27</v>
      </c>
      <c r="R81">
        <v>646396.12</v>
      </c>
      <c r="T81">
        <v>330701.17</v>
      </c>
      <c r="V81">
        <v>1583.61</v>
      </c>
      <c r="W81">
        <v>301880</v>
      </c>
      <c r="X81">
        <v>36800</v>
      </c>
      <c r="Y81">
        <v>396969</v>
      </c>
      <c r="Z81">
        <v>736</v>
      </c>
      <c r="AB81">
        <v>203994.5</v>
      </c>
      <c r="AC81">
        <v>5980.38</v>
      </c>
    </row>
    <row r="82" spans="1:31" x14ac:dyDescent="0.25">
      <c r="A82" t="s">
        <v>2609</v>
      </c>
      <c r="B82">
        <v>592072.79</v>
      </c>
      <c r="C82">
        <v>0</v>
      </c>
      <c r="D82">
        <v>78799.87</v>
      </c>
      <c r="F82">
        <v>2189388.65</v>
      </c>
      <c r="G82">
        <v>250789.49</v>
      </c>
      <c r="K82">
        <v>14900</v>
      </c>
      <c r="N82">
        <v>1133</v>
      </c>
      <c r="Q82">
        <v>-471429.11</v>
      </c>
      <c r="R82">
        <v>3382854.97</v>
      </c>
      <c r="T82">
        <v>560928.17000000004</v>
      </c>
      <c r="V82">
        <v>1069.68</v>
      </c>
      <c r="W82">
        <v>447750</v>
      </c>
      <c r="X82">
        <v>92800</v>
      </c>
      <c r="Y82">
        <v>566892</v>
      </c>
      <c r="Z82">
        <v>1080</v>
      </c>
      <c r="AA82">
        <v>1440</v>
      </c>
      <c r="AB82">
        <v>245215.32</v>
      </c>
      <c r="AC82">
        <v>104328.59</v>
      </c>
    </row>
    <row r="83" spans="1:31" x14ac:dyDescent="0.25">
      <c r="A83" t="s">
        <v>2610</v>
      </c>
      <c r="B83">
        <v>567789.42000000004</v>
      </c>
      <c r="C83">
        <v>0</v>
      </c>
      <c r="D83">
        <v>21220.91</v>
      </c>
      <c r="F83">
        <v>367616.61</v>
      </c>
      <c r="G83">
        <v>241426.58</v>
      </c>
      <c r="J83">
        <v>6000</v>
      </c>
      <c r="K83">
        <v>6270</v>
      </c>
      <c r="N83">
        <v>1486</v>
      </c>
      <c r="Q83">
        <v>-89645.11</v>
      </c>
      <c r="R83">
        <v>1045747.78</v>
      </c>
      <c r="T83">
        <v>204826.27</v>
      </c>
      <c r="V83">
        <v>889.3</v>
      </c>
      <c r="W83">
        <v>636270</v>
      </c>
      <c r="X83">
        <v>490360</v>
      </c>
      <c r="Y83">
        <v>779621</v>
      </c>
      <c r="Z83">
        <v>704</v>
      </c>
      <c r="AB83">
        <v>266953.45</v>
      </c>
      <c r="AC83">
        <v>56872.27</v>
      </c>
    </row>
    <row r="84" spans="1:31" x14ac:dyDescent="0.25">
      <c r="A84" t="s">
        <v>2611</v>
      </c>
      <c r="B84">
        <v>232881.89</v>
      </c>
      <c r="C84">
        <v>22540</v>
      </c>
      <c r="D84">
        <v>135350.47</v>
      </c>
      <c r="F84">
        <v>14385.03</v>
      </c>
      <c r="G84">
        <v>313958.62</v>
      </c>
      <c r="J84">
        <v>6000</v>
      </c>
      <c r="K84">
        <v>2840</v>
      </c>
      <c r="N84">
        <v>7196.87</v>
      </c>
      <c r="Q84">
        <v>350291.29</v>
      </c>
      <c r="R84">
        <v>353356.72</v>
      </c>
      <c r="T84">
        <v>357726.2</v>
      </c>
      <c r="V84">
        <v>640.24</v>
      </c>
      <c r="W84">
        <v>564367.69999999995</v>
      </c>
      <c r="X84">
        <v>393580</v>
      </c>
      <c r="Y84">
        <v>769611.7</v>
      </c>
      <c r="Z84">
        <v>10400</v>
      </c>
      <c r="AB84">
        <v>514966.12</v>
      </c>
      <c r="AC84">
        <v>21905.19</v>
      </c>
    </row>
    <row r="85" spans="1:31" x14ac:dyDescent="0.25">
      <c r="A85" t="s">
        <v>2612</v>
      </c>
      <c r="B85">
        <v>352227.57</v>
      </c>
      <c r="C85">
        <v>0</v>
      </c>
      <c r="D85">
        <v>118290.21</v>
      </c>
      <c r="F85">
        <v>682619.92</v>
      </c>
      <c r="G85">
        <v>9282.26</v>
      </c>
      <c r="J85">
        <v>6000</v>
      </c>
      <c r="K85">
        <v>18770</v>
      </c>
      <c r="N85">
        <v>633</v>
      </c>
      <c r="Q85">
        <v>373689.77</v>
      </c>
      <c r="R85">
        <v>628012.71</v>
      </c>
      <c r="T85">
        <v>471727.94</v>
      </c>
      <c r="V85">
        <v>884.76</v>
      </c>
      <c r="W85">
        <v>534020</v>
      </c>
      <c r="X85">
        <v>85613.5</v>
      </c>
      <c r="Y85">
        <v>600558</v>
      </c>
      <c r="AA85">
        <v>6660</v>
      </c>
      <c r="AB85">
        <v>280225.78999999998</v>
      </c>
      <c r="AC85">
        <v>69485.11</v>
      </c>
      <c r="AE85">
        <v>2.82</v>
      </c>
    </row>
    <row r="86" spans="1:31" x14ac:dyDescent="0.25">
      <c r="A86" t="s">
        <v>2613</v>
      </c>
      <c r="B86">
        <v>243969.6</v>
      </c>
      <c r="C86">
        <v>0</v>
      </c>
      <c r="D86">
        <v>19992.71</v>
      </c>
      <c r="F86">
        <v>3</v>
      </c>
      <c r="G86">
        <v>526833.88</v>
      </c>
      <c r="J86">
        <v>6000</v>
      </c>
      <c r="K86">
        <v>5500</v>
      </c>
      <c r="N86">
        <v>1658.75</v>
      </c>
      <c r="Q86">
        <v>276309.09999999998</v>
      </c>
      <c r="R86">
        <v>573056.03</v>
      </c>
      <c r="S86">
        <v>781.85</v>
      </c>
      <c r="T86">
        <v>414363.45</v>
      </c>
      <c r="W86">
        <v>834355</v>
      </c>
      <c r="X86">
        <v>1772068.09</v>
      </c>
      <c r="Y86">
        <v>1033915</v>
      </c>
      <c r="Z86">
        <v>1912</v>
      </c>
      <c r="AA86">
        <v>40084</v>
      </c>
      <c r="AB86">
        <v>1886411.55</v>
      </c>
      <c r="AC86">
        <v>126674.23</v>
      </c>
      <c r="AE86">
        <v>4296.3</v>
      </c>
    </row>
    <row r="87" spans="1:31" x14ac:dyDescent="0.25">
      <c r="A87" t="s">
        <v>2614</v>
      </c>
      <c r="B87">
        <v>142702.49</v>
      </c>
      <c r="C87">
        <v>0</v>
      </c>
      <c r="D87">
        <v>33457.629999999997</v>
      </c>
      <c r="F87">
        <v>1111916.07</v>
      </c>
      <c r="G87">
        <v>175605.58</v>
      </c>
      <c r="J87">
        <v>5300</v>
      </c>
      <c r="K87">
        <v>6270</v>
      </c>
      <c r="N87">
        <v>0</v>
      </c>
      <c r="Q87">
        <v>-655728</v>
      </c>
      <c r="R87">
        <v>1997218.5</v>
      </c>
      <c r="T87">
        <v>363780.2</v>
      </c>
      <c r="V87">
        <v>286.77999999999997</v>
      </c>
      <c r="W87">
        <v>618350</v>
      </c>
      <c r="X87">
        <v>184000</v>
      </c>
      <c r="Y87">
        <v>686655</v>
      </c>
      <c r="Z87">
        <v>4968</v>
      </c>
      <c r="AB87">
        <v>286147.52</v>
      </c>
      <c r="AC87">
        <v>78025.19</v>
      </c>
    </row>
    <row r="88" spans="1:31" x14ac:dyDescent="0.25">
      <c r="A88" t="s">
        <v>2615</v>
      </c>
      <c r="B88">
        <v>363889.16</v>
      </c>
      <c r="C88">
        <v>0</v>
      </c>
      <c r="D88">
        <v>100698.98</v>
      </c>
      <c r="F88">
        <v>3050784.04</v>
      </c>
      <c r="G88">
        <v>203140.53</v>
      </c>
      <c r="J88">
        <v>6000</v>
      </c>
      <c r="K88">
        <v>7470</v>
      </c>
      <c r="N88">
        <v>1761</v>
      </c>
      <c r="Q88">
        <v>3172647.26</v>
      </c>
      <c r="R88">
        <v>569833.9</v>
      </c>
      <c r="T88">
        <v>186023.16</v>
      </c>
      <c r="V88">
        <v>999.03</v>
      </c>
      <c r="W88">
        <v>314250</v>
      </c>
      <c r="X88">
        <v>371897</v>
      </c>
      <c r="Y88">
        <v>498753</v>
      </c>
      <c r="Z88">
        <v>800</v>
      </c>
      <c r="AA88">
        <v>2978</v>
      </c>
      <c r="AB88">
        <v>293798.88</v>
      </c>
      <c r="AC88">
        <v>116038.76</v>
      </c>
    </row>
    <row r="89" spans="1:31" x14ac:dyDescent="0.25">
      <c r="A89" t="s">
        <v>2616</v>
      </c>
      <c r="B89">
        <v>1054377.1100000001</v>
      </c>
      <c r="C89">
        <v>0</v>
      </c>
      <c r="D89">
        <v>74903.41</v>
      </c>
      <c r="F89">
        <v>6670.4</v>
      </c>
      <c r="G89">
        <v>272661.01</v>
      </c>
      <c r="J89">
        <v>6000</v>
      </c>
      <c r="K89">
        <v>7644.73</v>
      </c>
      <c r="N89">
        <v>2020</v>
      </c>
      <c r="Q89">
        <v>712305.35</v>
      </c>
      <c r="R89">
        <v>528870.26</v>
      </c>
      <c r="T89">
        <v>311512.28000000003</v>
      </c>
      <c r="V89">
        <v>1525.04</v>
      </c>
      <c r="W89">
        <v>531200</v>
      </c>
      <c r="X89">
        <v>419492</v>
      </c>
      <c r="Y89">
        <v>715805</v>
      </c>
      <c r="Z89">
        <v>2936</v>
      </c>
      <c r="AB89">
        <v>334580.53000000003</v>
      </c>
      <c r="AC89">
        <v>58636.2</v>
      </c>
    </row>
    <row r="90" spans="1:31" x14ac:dyDescent="0.25">
      <c r="A90" t="s">
        <v>2617</v>
      </c>
      <c r="B90">
        <v>362229.89</v>
      </c>
      <c r="C90">
        <v>34272</v>
      </c>
      <c r="D90">
        <v>433657.22</v>
      </c>
      <c r="F90">
        <v>357069.89</v>
      </c>
      <c r="G90">
        <v>150711.16</v>
      </c>
      <c r="J90">
        <v>5900</v>
      </c>
      <c r="K90">
        <v>6765</v>
      </c>
      <c r="N90">
        <v>5685</v>
      </c>
      <c r="O90">
        <v>260079.8</v>
      </c>
      <c r="Q90">
        <v>386017.31</v>
      </c>
      <c r="R90">
        <v>713142.2</v>
      </c>
      <c r="T90">
        <v>287707.78999999998</v>
      </c>
      <c r="V90">
        <v>509.25</v>
      </c>
      <c r="W90">
        <v>618944</v>
      </c>
      <c r="X90">
        <v>192800</v>
      </c>
      <c r="Y90">
        <v>742314</v>
      </c>
      <c r="AB90">
        <v>339954.15</v>
      </c>
      <c r="AC90">
        <v>57342.04</v>
      </c>
    </row>
    <row r="91" spans="1:31" x14ac:dyDescent="0.25">
      <c r="A91" t="s">
        <v>2618</v>
      </c>
      <c r="B91">
        <v>321744.62</v>
      </c>
      <c r="C91">
        <v>0</v>
      </c>
      <c r="D91">
        <v>48072.76</v>
      </c>
      <c r="F91">
        <v>18701.28</v>
      </c>
      <c r="G91">
        <v>294643.34999999998</v>
      </c>
      <c r="J91">
        <v>6000</v>
      </c>
      <c r="K91">
        <v>6270</v>
      </c>
      <c r="N91">
        <v>1283</v>
      </c>
      <c r="Q91">
        <v>-161685.07999999999</v>
      </c>
      <c r="R91">
        <v>673323.61</v>
      </c>
      <c r="T91">
        <v>560256.5</v>
      </c>
      <c r="V91">
        <v>303.83</v>
      </c>
      <c r="W91">
        <v>403690</v>
      </c>
      <c r="X91">
        <v>306934</v>
      </c>
      <c r="Y91">
        <v>558025.06999999995</v>
      </c>
      <c r="Z91">
        <v>4320</v>
      </c>
      <c r="AB91">
        <v>471875.74</v>
      </c>
      <c r="AC91">
        <v>78993.039999999994</v>
      </c>
    </row>
    <row r="92" spans="1:31" x14ac:dyDescent="0.25">
      <c r="A92" t="s">
        <v>2619</v>
      </c>
      <c r="B92">
        <v>726113.98</v>
      </c>
      <c r="C92">
        <v>0</v>
      </c>
      <c r="D92">
        <v>27085.88</v>
      </c>
      <c r="F92">
        <v>3</v>
      </c>
      <c r="G92">
        <v>392684.08</v>
      </c>
      <c r="J92">
        <v>5500</v>
      </c>
      <c r="K92">
        <v>6270</v>
      </c>
      <c r="N92">
        <v>3333</v>
      </c>
      <c r="Q92">
        <v>-698323.28</v>
      </c>
      <c r="R92">
        <v>1404582.07</v>
      </c>
      <c r="T92">
        <v>201353.57</v>
      </c>
      <c r="U92">
        <v>312000</v>
      </c>
      <c r="V92">
        <v>1082.5</v>
      </c>
      <c r="W92">
        <v>497400</v>
      </c>
      <c r="X92">
        <v>517414.52</v>
      </c>
      <c r="Y92">
        <v>621879</v>
      </c>
      <c r="Z92">
        <v>840</v>
      </c>
      <c r="AB92">
        <v>431218.07</v>
      </c>
      <c r="AC92">
        <v>50788.37</v>
      </c>
    </row>
    <row r="93" spans="1:31" x14ac:dyDescent="0.25">
      <c r="A93" t="s">
        <v>2620</v>
      </c>
      <c r="B93">
        <v>105133.62</v>
      </c>
      <c r="C93">
        <v>12500</v>
      </c>
      <c r="D93">
        <v>43852.97</v>
      </c>
      <c r="F93">
        <v>1</v>
      </c>
      <c r="G93">
        <v>73653.3</v>
      </c>
      <c r="J93">
        <v>0</v>
      </c>
      <c r="K93">
        <v>0</v>
      </c>
      <c r="N93">
        <v>1846</v>
      </c>
      <c r="Q93">
        <v>-697609.14</v>
      </c>
      <c r="R93">
        <v>819557.49</v>
      </c>
      <c r="T93">
        <v>248699.75</v>
      </c>
      <c r="V93">
        <v>193.27</v>
      </c>
      <c r="W93">
        <v>694500</v>
      </c>
      <c r="X93">
        <v>265000</v>
      </c>
      <c r="Y93">
        <v>847374.57</v>
      </c>
      <c r="Z93">
        <v>8640</v>
      </c>
      <c r="AB93">
        <v>208882.58</v>
      </c>
      <c r="AC93">
        <v>32149.33</v>
      </c>
    </row>
    <row r="94" spans="1:31" x14ac:dyDescent="0.25">
      <c r="A94" t="s">
        <v>2621</v>
      </c>
      <c r="B94">
        <v>599540.27</v>
      </c>
      <c r="C94">
        <v>0</v>
      </c>
      <c r="D94">
        <v>343600.82</v>
      </c>
      <c r="F94">
        <v>2</v>
      </c>
      <c r="G94">
        <v>398319.64</v>
      </c>
      <c r="J94">
        <v>6200</v>
      </c>
      <c r="K94">
        <v>6840</v>
      </c>
      <c r="N94">
        <v>551</v>
      </c>
      <c r="Q94">
        <v>493654.88</v>
      </c>
      <c r="R94">
        <v>474645.55</v>
      </c>
      <c r="T94">
        <v>668348.18000000005</v>
      </c>
      <c r="V94">
        <v>737.84</v>
      </c>
      <c r="W94">
        <v>845477.5</v>
      </c>
      <c r="X94">
        <v>209600</v>
      </c>
      <c r="Y94">
        <v>903444.5</v>
      </c>
      <c r="AB94">
        <v>400746.21</v>
      </c>
      <c r="AC94">
        <v>60401.51</v>
      </c>
    </row>
    <row r="95" spans="1:31" x14ac:dyDescent="0.25">
      <c r="A95" t="s">
        <v>2622</v>
      </c>
      <c r="B95">
        <v>1024909.25</v>
      </c>
      <c r="C95">
        <v>0</v>
      </c>
      <c r="D95">
        <v>530472.65</v>
      </c>
      <c r="F95">
        <v>-10152.69</v>
      </c>
      <c r="G95">
        <v>156309.96</v>
      </c>
      <c r="J95">
        <v>5600</v>
      </c>
      <c r="K95">
        <v>6712.12</v>
      </c>
      <c r="N95">
        <v>3377.75</v>
      </c>
      <c r="Q95">
        <v>-162620.81</v>
      </c>
      <c r="R95">
        <v>1172968.6100000001</v>
      </c>
      <c r="T95">
        <v>546049.91</v>
      </c>
      <c r="U95">
        <v>552000</v>
      </c>
      <c r="V95">
        <v>889.71</v>
      </c>
      <c r="W95">
        <v>506670</v>
      </c>
      <c r="X95">
        <v>146800</v>
      </c>
      <c r="Y95">
        <v>631995</v>
      </c>
      <c r="Z95">
        <v>2152</v>
      </c>
      <c r="AB95">
        <v>406068.55</v>
      </c>
      <c r="AC95">
        <v>36386.949999999997</v>
      </c>
      <c r="AE95">
        <v>305.62</v>
      </c>
    </row>
    <row r="96" spans="1:31" x14ac:dyDescent="0.25">
      <c r="A96" t="s">
        <v>2623</v>
      </c>
      <c r="B96">
        <v>915878.82</v>
      </c>
      <c r="C96">
        <v>5640</v>
      </c>
      <c r="D96">
        <v>37531.26</v>
      </c>
      <c r="F96">
        <v>11287.27</v>
      </c>
      <c r="G96">
        <v>238785.59</v>
      </c>
      <c r="J96">
        <v>18000</v>
      </c>
      <c r="K96">
        <v>11200</v>
      </c>
      <c r="N96">
        <v>3000</v>
      </c>
      <c r="Q96">
        <v>-163518.32</v>
      </c>
      <c r="R96">
        <v>1035380.1</v>
      </c>
      <c r="T96">
        <v>128118.5</v>
      </c>
      <c r="V96">
        <v>1154.49</v>
      </c>
      <c r="X96">
        <v>773380.59</v>
      </c>
      <c r="Y96">
        <v>113940</v>
      </c>
      <c r="Z96">
        <v>696</v>
      </c>
      <c r="AA96">
        <v>704</v>
      </c>
      <c r="AB96">
        <v>371632.86</v>
      </c>
      <c r="AC96">
        <v>110584.56</v>
      </c>
      <c r="AE96">
        <v>35</v>
      </c>
    </row>
    <row r="97" spans="1:31" x14ac:dyDescent="0.25">
      <c r="A97" t="s">
        <v>2624</v>
      </c>
      <c r="B97">
        <v>767201.66</v>
      </c>
      <c r="C97">
        <v>101364</v>
      </c>
      <c r="D97">
        <v>242204.89</v>
      </c>
      <c r="F97">
        <v>708149.24</v>
      </c>
      <c r="G97">
        <v>259446.48</v>
      </c>
      <c r="J97">
        <v>6500</v>
      </c>
      <c r="K97">
        <v>6270</v>
      </c>
      <c r="N97">
        <v>1735</v>
      </c>
      <c r="Q97">
        <v>324265.15999999997</v>
      </c>
      <c r="R97">
        <v>1242259.96</v>
      </c>
      <c r="T97">
        <v>926306.12</v>
      </c>
      <c r="V97">
        <v>416.66</v>
      </c>
      <c r="W97">
        <v>483080</v>
      </c>
      <c r="X97">
        <v>204437.73</v>
      </c>
      <c r="Y97">
        <v>699037</v>
      </c>
      <c r="AB97">
        <v>290407.38</v>
      </c>
      <c r="AC97">
        <v>77199.67</v>
      </c>
      <c r="AE97">
        <v>50260.31</v>
      </c>
    </row>
    <row r="98" spans="1:31" x14ac:dyDescent="0.25">
      <c r="A98" t="s">
        <v>2625</v>
      </c>
      <c r="B98">
        <v>719334.93</v>
      </c>
      <c r="C98">
        <v>50000</v>
      </c>
      <c r="D98">
        <v>96151.19</v>
      </c>
      <c r="F98">
        <v>1501514.1</v>
      </c>
      <c r="G98">
        <v>254568.62</v>
      </c>
      <c r="J98">
        <v>11300</v>
      </c>
      <c r="K98">
        <v>6270</v>
      </c>
      <c r="N98">
        <v>82500</v>
      </c>
      <c r="Q98">
        <v>-387922.59</v>
      </c>
      <c r="R98">
        <v>2616413.23</v>
      </c>
      <c r="T98">
        <v>163150.74</v>
      </c>
      <c r="V98">
        <v>1401.04</v>
      </c>
      <c r="W98">
        <v>532750</v>
      </c>
      <c r="X98">
        <v>627813.79</v>
      </c>
      <c r="Y98">
        <v>630292</v>
      </c>
      <c r="Z98">
        <v>12392</v>
      </c>
      <c r="AB98">
        <v>268673.67</v>
      </c>
      <c r="AC98">
        <v>120749.7</v>
      </c>
    </row>
    <row r="99" spans="1:31" x14ac:dyDescent="0.25">
      <c r="A99" t="s">
        <v>2626</v>
      </c>
      <c r="B99">
        <v>224889.62</v>
      </c>
      <c r="C99">
        <v>0</v>
      </c>
      <c r="D99">
        <v>52184.6</v>
      </c>
      <c r="F99">
        <v>11</v>
      </c>
      <c r="G99">
        <v>95050.77</v>
      </c>
      <c r="K99">
        <v>13000</v>
      </c>
      <c r="N99">
        <v>1001.3</v>
      </c>
      <c r="Q99">
        <v>-2017661.69</v>
      </c>
      <c r="R99">
        <v>2310952.34</v>
      </c>
      <c r="T99">
        <v>425552.7</v>
      </c>
      <c r="V99">
        <v>7.0000000000000007E-2</v>
      </c>
      <c r="W99">
        <v>467790</v>
      </c>
      <c r="X99">
        <v>203486.03</v>
      </c>
      <c r="Y99">
        <v>597446</v>
      </c>
      <c r="AA99">
        <v>3712</v>
      </c>
      <c r="AB99">
        <v>412387.48</v>
      </c>
      <c r="AC99">
        <v>18439.28</v>
      </c>
    </row>
    <row r="100" spans="1:31" x14ac:dyDescent="0.25">
      <c r="A100" t="s">
        <v>2627</v>
      </c>
      <c r="B100">
        <v>501220.78</v>
      </c>
      <c r="C100">
        <v>0</v>
      </c>
      <c r="D100">
        <v>26613.98</v>
      </c>
      <c r="F100">
        <v>1060249.45</v>
      </c>
      <c r="G100">
        <v>40540.94</v>
      </c>
      <c r="K100">
        <v>7000</v>
      </c>
      <c r="N100">
        <v>532.72</v>
      </c>
      <c r="Q100">
        <v>336455.03</v>
      </c>
      <c r="R100">
        <v>1228203.58</v>
      </c>
      <c r="T100">
        <v>295472.68</v>
      </c>
      <c r="V100">
        <v>24.12</v>
      </c>
      <c r="W100">
        <v>539500</v>
      </c>
      <c r="X100">
        <v>361461.06</v>
      </c>
      <c r="Y100">
        <v>648922</v>
      </c>
      <c r="Z100">
        <v>1712</v>
      </c>
      <c r="AB100">
        <v>435016.98</v>
      </c>
      <c r="AC100">
        <v>54373.06</v>
      </c>
    </row>
    <row r="101" spans="1:31" x14ac:dyDescent="0.25">
      <c r="A101" t="s">
        <v>2628</v>
      </c>
      <c r="B101">
        <v>534867.44999999995</v>
      </c>
      <c r="C101">
        <v>0</v>
      </c>
      <c r="D101">
        <v>59520.95</v>
      </c>
      <c r="F101">
        <v>1076172.25</v>
      </c>
      <c r="G101">
        <v>118913.65</v>
      </c>
      <c r="K101">
        <v>7000</v>
      </c>
      <c r="N101">
        <v>327.10000000000002</v>
      </c>
      <c r="Q101">
        <v>56918.720000000001</v>
      </c>
      <c r="R101">
        <v>1322855.6000000001</v>
      </c>
      <c r="T101">
        <v>386558.98</v>
      </c>
      <c r="V101">
        <v>20.8</v>
      </c>
      <c r="W101">
        <v>477700</v>
      </c>
      <c r="X101">
        <v>517701.75</v>
      </c>
      <c r="Y101">
        <v>595935</v>
      </c>
      <c r="Z101">
        <v>4800</v>
      </c>
      <c r="AB101">
        <v>347787.97</v>
      </c>
      <c r="AC101">
        <v>31085.68</v>
      </c>
    </row>
    <row r="102" spans="1:31" x14ac:dyDescent="0.25">
      <c r="A102" t="s">
        <v>2629</v>
      </c>
      <c r="B102">
        <v>377886.09</v>
      </c>
      <c r="C102">
        <v>0</v>
      </c>
      <c r="D102">
        <v>162576.91</v>
      </c>
      <c r="F102">
        <v>877671.47</v>
      </c>
      <c r="G102">
        <v>278527.03999999998</v>
      </c>
      <c r="K102">
        <v>8043.75</v>
      </c>
      <c r="N102">
        <v>0</v>
      </c>
      <c r="Q102">
        <v>-746422.78</v>
      </c>
      <c r="R102">
        <v>2235714.37</v>
      </c>
      <c r="T102">
        <v>595467.17000000004</v>
      </c>
      <c r="V102">
        <v>26.65</v>
      </c>
      <c r="W102">
        <v>669367.31000000006</v>
      </c>
      <c r="X102">
        <v>88000</v>
      </c>
      <c r="Y102">
        <v>726777.31</v>
      </c>
      <c r="Z102">
        <v>640</v>
      </c>
      <c r="AA102">
        <v>2424</v>
      </c>
      <c r="AB102">
        <v>351011.44</v>
      </c>
      <c r="AC102">
        <v>72682.210000000006</v>
      </c>
    </row>
    <row r="103" spans="1:31" x14ac:dyDescent="0.25">
      <c r="A103" t="s">
        <v>2630</v>
      </c>
      <c r="B103">
        <v>419575.78</v>
      </c>
      <c r="C103">
        <v>0</v>
      </c>
      <c r="D103">
        <v>33722.03</v>
      </c>
      <c r="F103">
        <v>378609.7</v>
      </c>
      <c r="G103">
        <v>152279.89000000001</v>
      </c>
      <c r="J103">
        <v>37200</v>
      </c>
      <c r="K103">
        <v>14143</v>
      </c>
      <c r="N103">
        <v>551.4</v>
      </c>
      <c r="P103">
        <v>-748729.96</v>
      </c>
      <c r="Q103">
        <v>-200673.36</v>
      </c>
      <c r="R103">
        <v>1762414.5</v>
      </c>
      <c r="T103">
        <v>651030.03</v>
      </c>
      <c r="V103">
        <v>50.32</v>
      </c>
      <c r="W103">
        <v>411396.9</v>
      </c>
      <c r="X103">
        <v>32400</v>
      </c>
      <c r="Y103">
        <v>542616.9</v>
      </c>
      <c r="AA103">
        <v>4288</v>
      </c>
      <c r="AB103">
        <v>367186.32</v>
      </c>
      <c r="AC103">
        <v>61504.21</v>
      </c>
    </row>
    <row r="104" spans="1:31" x14ac:dyDescent="0.25">
      <c r="A104" t="s">
        <v>2631</v>
      </c>
      <c r="B104">
        <v>285677.31</v>
      </c>
      <c r="C104">
        <v>0</v>
      </c>
      <c r="D104">
        <v>5533.62</v>
      </c>
      <c r="F104">
        <v>1707598.4</v>
      </c>
      <c r="G104">
        <v>83369.48</v>
      </c>
      <c r="H104">
        <v>1</v>
      </c>
      <c r="K104">
        <v>9542.5</v>
      </c>
      <c r="N104">
        <v>1086</v>
      </c>
      <c r="Q104">
        <v>1513290.93</v>
      </c>
      <c r="R104">
        <v>513834.47</v>
      </c>
      <c r="T104">
        <v>221797.53</v>
      </c>
      <c r="W104">
        <v>388956</v>
      </c>
      <c r="X104">
        <v>135850.38</v>
      </c>
      <c r="Y104">
        <v>420556</v>
      </c>
      <c r="AB104">
        <v>203789.5</v>
      </c>
      <c r="AC104">
        <v>77832.5</v>
      </c>
    </row>
    <row r="105" spans="1:31" x14ac:dyDescent="0.25">
      <c r="A105" t="s">
        <v>2632</v>
      </c>
      <c r="B105">
        <v>263923.21999999997</v>
      </c>
      <c r="C105">
        <v>408109.24</v>
      </c>
      <c r="D105">
        <v>393583.26</v>
      </c>
      <c r="F105">
        <v>337590.11</v>
      </c>
      <c r="G105">
        <v>143620.66</v>
      </c>
      <c r="K105">
        <v>8925</v>
      </c>
      <c r="N105">
        <v>3369.78</v>
      </c>
      <c r="P105">
        <v>-1072542.6399999999</v>
      </c>
      <c r="Q105">
        <v>-1679742.67</v>
      </c>
      <c r="R105">
        <v>3774792.24</v>
      </c>
      <c r="T105">
        <v>1220269.6100000001</v>
      </c>
      <c r="U105">
        <v>13994</v>
      </c>
      <c r="V105">
        <v>37.21</v>
      </c>
      <c r="W105">
        <v>643387.80000000005</v>
      </c>
      <c r="X105">
        <v>10000</v>
      </c>
      <c r="Y105">
        <v>784341.8</v>
      </c>
      <c r="Z105">
        <v>2900</v>
      </c>
      <c r="AA105">
        <v>2160</v>
      </c>
      <c r="AB105">
        <v>574011.6</v>
      </c>
      <c r="AC105">
        <v>12250.44</v>
      </c>
    </row>
    <row r="106" spans="1:31" x14ac:dyDescent="0.25">
      <c r="A106" t="s">
        <v>2633</v>
      </c>
      <c r="B106">
        <v>405164.34</v>
      </c>
      <c r="C106">
        <v>0</v>
      </c>
      <c r="D106">
        <v>31294.69</v>
      </c>
      <c r="F106">
        <v>228504.83</v>
      </c>
      <c r="G106">
        <v>261876.76</v>
      </c>
      <c r="N106">
        <v>2</v>
      </c>
      <c r="Q106">
        <v>-1074589.79</v>
      </c>
      <c r="R106">
        <v>1908283.93</v>
      </c>
      <c r="T106">
        <v>505247.15</v>
      </c>
      <c r="V106">
        <v>5.12</v>
      </c>
      <c r="W106">
        <v>575900</v>
      </c>
      <c r="Y106">
        <v>619651.68000000005</v>
      </c>
      <c r="Z106">
        <v>160</v>
      </c>
      <c r="AA106">
        <v>2040</v>
      </c>
      <c r="AB106">
        <v>353057.96</v>
      </c>
      <c r="AC106">
        <v>13098.15</v>
      </c>
    </row>
    <row r="107" spans="1:31" x14ac:dyDescent="0.25">
      <c r="A107" t="s">
        <v>2634</v>
      </c>
      <c r="B107">
        <v>167174.04999999999</v>
      </c>
      <c r="C107">
        <v>0</v>
      </c>
      <c r="D107">
        <v>22354.18</v>
      </c>
      <c r="F107">
        <v>116458.61</v>
      </c>
      <c r="G107">
        <v>30907.22</v>
      </c>
      <c r="K107">
        <v>8287.5</v>
      </c>
      <c r="N107">
        <v>0</v>
      </c>
      <c r="Q107">
        <v>-2110110.42</v>
      </c>
      <c r="R107">
        <v>2404357.2799999998</v>
      </c>
      <c r="T107">
        <v>634500.94999999995</v>
      </c>
      <c r="V107">
        <v>201.24</v>
      </c>
      <c r="W107">
        <v>571690</v>
      </c>
      <c r="X107">
        <v>16000</v>
      </c>
      <c r="Y107">
        <v>715993</v>
      </c>
      <c r="Z107">
        <v>1120</v>
      </c>
      <c r="AA107">
        <v>3448</v>
      </c>
      <c r="AB107">
        <v>422537.48</v>
      </c>
      <c r="AC107">
        <v>44934.01</v>
      </c>
    </row>
    <row r="108" spans="1:31" x14ac:dyDescent="0.25">
      <c r="A108" t="s">
        <v>2635</v>
      </c>
      <c r="B108">
        <v>383626.7</v>
      </c>
      <c r="C108">
        <v>0</v>
      </c>
      <c r="D108">
        <v>28400.94</v>
      </c>
      <c r="F108">
        <v>7</v>
      </c>
      <c r="G108">
        <v>149598.49</v>
      </c>
      <c r="K108">
        <v>7000</v>
      </c>
      <c r="N108">
        <v>1554.46</v>
      </c>
      <c r="Q108">
        <v>-2714057.75</v>
      </c>
      <c r="R108">
        <v>3154007.83</v>
      </c>
      <c r="T108">
        <v>451182.56</v>
      </c>
      <c r="V108">
        <v>13.24</v>
      </c>
      <c r="W108">
        <v>665400</v>
      </c>
      <c r="X108">
        <v>87000</v>
      </c>
      <c r="Y108">
        <v>776937.22</v>
      </c>
      <c r="AA108">
        <v>2728</v>
      </c>
      <c r="AB108">
        <v>295204.21000000002</v>
      </c>
      <c r="AC108">
        <v>15597.78</v>
      </c>
    </row>
    <row r="109" spans="1:31" x14ac:dyDescent="0.25">
      <c r="A109" t="s">
        <v>2636</v>
      </c>
      <c r="B109">
        <v>587686.18999999994</v>
      </c>
      <c r="C109">
        <v>0</v>
      </c>
      <c r="D109">
        <v>68415.98</v>
      </c>
      <c r="F109">
        <v>314870.48</v>
      </c>
      <c r="G109">
        <v>141295.85999999999</v>
      </c>
      <c r="M109">
        <v>79560</v>
      </c>
      <c r="N109">
        <v>0</v>
      </c>
      <c r="Q109">
        <v>-1512157.26</v>
      </c>
      <c r="R109">
        <v>2272032.2400000002</v>
      </c>
      <c r="T109">
        <v>845989.87</v>
      </c>
      <c r="V109">
        <v>196.15</v>
      </c>
      <c r="W109">
        <v>534825.5</v>
      </c>
      <c r="X109">
        <v>57600</v>
      </c>
      <c r="Y109">
        <v>624675.5</v>
      </c>
      <c r="AB109">
        <v>474660.49</v>
      </c>
      <c r="AC109">
        <v>66442</v>
      </c>
    </row>
    <row r="110" spans="1:31" x14ac:dyDescent="0.25">
      <c r="A110" t="s">
        <v>2637</v>
      </c>
      <c r="B110">
        <v>80171.25</v>
      </c>
      <c r="C110">
        <v>0</v>
      </c>
      <c r="D110">
        <v>414098.33</v>
      </c>
      <c r="F110">
        <v>169808.18</v>
      </c>
      <c r="G110">
        <v>35975.370000000003</v>
      </c>
      <c r="K110">
        <v>84404.4</v>
      </c>
      <c r="N110">
        <v>2676</v>
      </c>
      <c r="Q110">
        <v>-1130054.67</v>
      </c>
      <c r="R110">
        <v>1679735.01</v>
      </c>
      <c r="T110">
        <v>410893.4</v>
      </c>
      <c r="W110">
        <v>219300</v>
      </c>
      <c r="X110">
        <v>53400</v>
      </c>
      <c r="Y110">
        <v>349580</v>
      </c>
      <c r="AB110">
        <v>251241.3</v>
      </c>
      <c r="AC110">
        <v>19479.71</v>
      </c>
    </row>
    <row r="111" spans="1:31" x14ac:dyDescent="0.25">
      <c r="A111" t="s">
        <v>2638</v>
      </c>
      <c r="B111">
        <v>643380.15</v>
      </c>
      <c r="C111">
        <v>0</v>
      </c>
      <c r="D111">
        <v>33194.910000000003</v>
      </c>
      <c r="F111">
        <v>6</v>
      </c>
      <c r="G111">
        <v>101451.26</v>
      </c>
      <c r="K111">
        <v>13500</v>
      </c>
      <c r="N111">
        <v>205.61</v>
      </c>
      <c r="Q111">
        <v>-1409669.07</v>
      </c>
      <c r="R111">
        <v>1611506.92</v>
      </c>
      <c r="T111">
        <v>274969.32</v>
      </c>
      <c r="W111">
        <v>639400</v>
      </c>
      <c r="X111">
        <v>694775.84</v>
      </c>
      <c r="Y111">
        <v>750806</v>
      </c>
      <c r="AA111">
        <v>3176</v>
      </c>
      <c r="AB111">
        <v>279393.68</v>
      </c>
      <c r="AC111">
        <v>13280.62</v>
      </c>
    </row>
    <row r="112" spans="1:31" x14ac:dyDescent="0.25">
      <c r="A112" t="s">
        <v>2639</v>
      </c>
      <c r="B112">
        <v>455857.47</v>
      </c>
      <c r="C112">
        <v>192983.01</v>
      </c>
      <c r="D112">
        <v>436288.42</v>
      </c>
      <c r="F112">
        <v>-60932.81</v>
      </c>
      <c r="G112">
        <v>542093.98</v>
      </c>
      <c r="J112">
        <v>59800</v>
      </c>
      <c r="K112">
        <v>7919</v>
      </c>
      <c r="N112">
        <v>18723</v>
      </c>
      <c r="Q112">
        <v>512734.75</v>
      </c>
      <c r="R112">
        <v>667875.67000000004</v>
      </c>
      <c r="T112">
        <v>129632.05</v>
      </c>
      <c r="W112">
        <v>67787.100000000006</v>
      </c>
      <c r="X112">
        <v>628791.25</v>
      </c>
      <c r="Y112">
        <v>137787.1</v>
      </c>
      <c r="AA112">
        <v>1472</v>
      </c>
      <c r="AB112">
        <v>357142.55</v>
      </c>
      <c r="AC112">
        <v>30571.1</v>
      </c>
    </row>
    <row r="113" spans="1:31" x14ac:dyDescent="0.25">
      <c r="A113" t="s">
        <v>2640</v>
      </c>
      <c r="B113">
        <v>502634.65</v>
      </c>
      <c r="C113">
        <v>0</v>
      </c>
      <c r="D113">
        <v>47743.97</v>
      </c>
      <c r="F113">
        <v>410862.49</v>
      </c>
      <c r="G113">
        <v>129231.31</v>
      </c>
      <c r="H113">
        <v>1</v>
      </c>
      <c r="K113">
        <v>7920</v>
      </c>
      <c r="N113">
        <v>0</v>
      </c>
      <c r="Q113">
        <v>320005.45</v>
      </c>
      <c r="R113">
        <v>654977.96</v>
      </c>
      <c r="T113">
        <v>540263.74</v>
      </c>
      <c r="V113">
        <v>37.229999999999997</v>
      </c>
      <c r="W113">
        <v>545963.30000000005</v>
      </c>
      <c r="X113">
        <v>85200</v>
      </c>
      <c r="Y113">
        <v>593688.30000000005</v>
      </c>
      <c r="AB113">
        <v>384341.03</v>
      </c>
      <c r="AC113">
        <v>85864.93</v>
      </c>
    </row>
    <row r="114" spans="1:31" x14ac:dyDescent="0.25">
      <c r="A114" t="s">
        <v>2641</v>
      </c>
      <c r="B114">
        <v>581210.14</v>
      </c>
      <c r="C114">
        <v>912185.91</v>
      </c>
      <c r="D114">
        <v>175424.73</v>
      </c>
      <c r="F114">
        <v>101950.9</v>
      </c>
      <c r="G114">
        <v>262089.87</v>
      </c>
      <c r="J114">
        <v>0</v>
      </c>
      <c r="K114">
        <v>25900</v>
      </c>
      <c r="N114">
        <v>515.4</v>
      </c>
      <c r="Q114">
        <v>-1934176.03</v>
      </c>
      <c r="R114">
        <v>3175397.16</v>
      </c>
      <c r="T114">
        <v>1203332.83</v>
      </c>
      <c r="U114">
        <v>132000</v>
      </c>
      <c r="V114">
        <v>20.05</v>
      </c>
      <c r="W114">
        <v>667440</v>
      </c>
      <c r="X114">
        <v>35700</v>
      </c>
      <c r="Y114">
        <v>753707</v>
      </c>
      <c r="Z114">
        <v>3380</v>
      </c>
      <c r="AA114">
        <v>6400</v>
      </c>
      <c r="AB114">
        <v>464100.4</v>
      </c>
      <c r="AC114">
        <v>35680.46</v>
      </c>
      <c r="AE114">
        <v>10000</v>
      </c>
    </row>
    <row r="115" spans="1:31" x14ac:dyDescent="0.25">
      <c r="A115" t="s">
        <v>2642</v>
      </c>
      <c r="B115">
        <v>520126.61</v>
      </c>
      <c r="C115">
        <v>669821.78</v>
      </c>
      <c r="D115">
        <v>16836.54</v>
      </c>
      <c r="F115">
        <v>3139676.91</v>
      </c>
      <c r="G115">
        <v>163999.57999999999</v>
      </c>
      <c r="K115">
        <v>24500</v>
      </c>
      <c r="N115">
        <v>0</v>
      </c>
      <c r="Q115">
        <v>2640423.9</v>
      </c>
      <c r="R115">
        <v>1191484.79</v>
      </c>
      <c r="T115">
        <v>1186462.6599999999</v>
      </c>
      <c r="V115">
        <v>28.35</v>
      </c>
      <c r="W115">
        <v>543725.69999999995</v>
      </c>
      <c r="X115">
        <v>36000</v>
      </c>
      <c r="Y115">
        <v>773860.7</v>
      </c>
      <c r="AA115">
        <v>2400</v>
      </c>
      <c r="AB115">
        <v>228992.38</v>
      </c>
      <c r="AC115">
        <v>96910.9</v>
      </c>
      <c r="AE115">
        <v>10000</v>
      </c>
    </row>
    <row r="116" spans="1:31" x14ac:dyDescent="0.25">
      <c r="A116" t="s">
        <v>2643</v>
      </c>
      <c r="B116">
        <v>328075.02</v>
      </c>
      <c r="C116">
        <v>563446.01</v>
      </c>
      <c r="D116">
        <v>257748.83</v>
      </c>
      <c r="F116">
        <v>1918919.45</v>
      </c>
      <c r="G116">
        <v>210222.67</v>
      </c>
      <c r="K116">
        <v>5000</v>
      </c>
      <c r="N116">
        <v>0</v>
      </c>
      <c r="Q116">
        <v>1914140.63</v>
      </c>
      <c r="R116">
        <v>918887.6</v>
      </c>
      <c r="T116">
        <v>870590.51</v>
      </c>
      <c r="U116">
        <v>186000</v>
      </c>
      <c r="V116">
        <v>1.22</v>
      </c>
      <c r="W116">
        <v>535120</v>
      </c>
      <c r="X116">
        <v>36020</v>
      </c>
      <c r="Y116">
        <v>685078</v>
      </c>
      <c r="Z116">
        <v>320</v>
      </c>
      <c r="AA116">
        <v>2296</v>
      </c>
      <c r="AB116">
        <v>398734.87</v>
      </c>
      <c r="AC116">
        <v>90919.11</v>
      </c>
      <c r="AE116">
        <v>10000</v>
      </c>
    </row>
    <row r="117" spans="1:31" x14ac:dyDescent="0.25">
      <c r="A117" t="s">
        <v>2644</v>
      </c>
      <c r="B117">
        <v>236830.49</v>
      </c>
      <c r="C117">
        <v>742783.32</v>
      </c>
      <c r="D117">
        <v>70512.72</v>
      </c>
      <c r="F117">
        <v>115487.45</v>
      </c>
      <c r="G117">
        <v>70612.2</v>
      </c>
      <c r="J117">
        <v>0</v>
      </c>
      <c r="N117">
        <v>2006</v>
      </c>
      <c r="Q117">
        <v>-1309645.21</v>
      </c>
      <c r="R117">
        <v>1855787.89</v>
      </c>
      <c r="T117">
        <v>1144271.94</v>
      </c>
      <c r="U117">
        <v>84000</v>
      </c>
      <c r="W117">
        <v>559610.1</v>
      </c>
      <c r="X117">
        <v>45600</v>
      </c>
      <c r="Y117">
        <v>750541.1</v>
      </c>
      <c r="Z117">
        <v>5170</v>
      </c>
      <c r="AA117">
        <v>6532</v>
      </c>
      <c r="AB117">
        <v>353734.58</v>
      </c>
      <c r="AC117">
        <v>19426.86</v>
      </c>
      <c r="AE117">
        <v>10000</v>
      </c>
    </row>
    <row r="118" spans="1:31" x14ac:dyDescent="0.25">
      <c r="A118" t="s">
        <v>2645</v>
      </c>
      <c r="B118">
        <v>326864.8</v>
      </c>
      <c r="C118">
        <v>670781.59</v>
      </c>
      <c r="D118">
        <v>135937.64000000001</v>
      </c>
      <c r="F118">
        <v>276921.78999999998</v>
      </c>
      <c r="G118">
        <v>321195.33</v>
      </c>
      <c r="K118">
        <v>163025</v>
      </c>
      <c r="N118">
        <v>9288</v>
      </c>
      <c r="P118">
        <v>-2702167.29</v>
      </c>
      <c r="Q118">
        <v>2180831.13</v>
      </c>
      <c r="R118">
        <v>1498231.3</v>
      </c>
      <c r="S118">
        <v>1.44</v>
      </c>
      <c r="T118">
        <v>1174635.9099999999</v>
      </c>
      <c r="U118">
        <v>13500</v>
      </c>
      <c r="W118">
        <v>510834.6</v>
      </c>
      <c r="X118">
        <v>49602</v>
      </c>
      <c r="Y118">
        <v>673142.6</v>
      </c>
      <c r="Z118">
        <v>7120</v>
      </c>
      <c r="AB118">
        <v>415270.38</v>
      </c>
      <c r="AC118">
        <v>60547.96</v>
      </c>
      <c r="AE118">
        <v>10000</v>
      </c>
    </row>
    <row r="119" spans="1:31" x14ac:dyDescent="0.25">
      <c r="A119" t="s">
        <v>2646</v>
      </c>
      <c r="B119">
        <v>342758.04</v>
      </c>
      <c r="C119">
        <v>961680.83</v>
      </c>
      <c r="D119">
        <v>28762.45</v>
      </c>
      <c r="F119">
        <v>1723298.86</v>
      </c>
      <c r="G119">
        <v>522637.22</v>
      </c>
      <c r="K119">
        <v>28500</v>
      </c>
      <c r="N119">
        <v>1809</v>
      </c>
      <c r="Q119">
        <v>2049185.31</v>
      </c>
      <c r="R119">
        <v>655276.54</v>
      </c>
      <c r="T119">
        <v>1523697.31</v>
      </c>
      <c r="W119">
        <v>106814.8</v>
      </c>
      <c r="X119">
        <v>35700</v>
      </c>
      <c r="Y119">
        <v>297047.8</v>
      </c>
      <c r="Z119">
        <v>1500</v>
      </c>
      <c r="AA119">
        <v>4000</v>
      </c>
      <c r="AB119">
        <v>276209.01</v>
      </c>
      <c r="AC119">
        <v>233088.75</v>
      </c>
      <c r="AE119">
        <v>10000</v>
      </c>
    </row>
    <row r="120" spans="1:31" x14ac:dyDescent="0.25">
      <c r="A120" t="s">
        <v>2647</v>
      </c>
      <c r="B120">
        <v>618020.73</v>
      </c>
      <c r="C120">
        <v>1507945.96</v>
      </c>
      <c r="D120">
        <v>39410.19</v>
      </c>
      <c r="F120">
        <v>958059.48</v>
      </c>
      <c r="G120">
        <v>72404.27</v>
      </c>
      <c r="K120">
        <v>14814</v>
      </c>
      <c r="N120">
        <v>1214</v>
      </c>
      <c r="Q120">
        <v>-340179.32</v>
      </c>
      <c r="R120">
        <v>1904716.16</v>
      </c>
      <c r="T120">
        <v>2289088.5</v>
      </c>
      <c r="W120">
        <v>648591.5</v>
      </c>
      <c r="Y120">
        <v>842278.5</v>
      </c>
      <c r="Z120">
        <v>10260</v>
      </c>
      <c r="AA120">
        <v>7820</v>
      </c>
      <c r="AB120">
        <v>383157.82</v>
      </c>
      <c r="AC120">
        <v>68887.89</v>
      </c>
      <c r="AE120">
        <v>10000</v>
      </c>
    </row>
    <row r="121" spans="1:31" x14ac:dyDescent="0.25">
      <c r="A121" t="s">
        <v>2648</v>
      </c>
      <c r="B121">
        <v>113059.6</v>
      </c>
      <c r="C121">
        <v>1711234.58</v>
      </c>
      <c r="D121">
        <v>156095.92000000001</v>
      </c>
      <c r="F121">
        <v>199662.25</v>
      </c>
      <c r="G121">
        <v>191129.04</v>
      </c>
      <c r="K121">
        <v>6500</v>
      </c>
      <c r="N121">
        <v>0</v>
      </c>
      <c r="Q121">
        <v>-1635528.88</v>
      </c>
      <c r="R121">
        <v>2482221.21</v>
      </c>
      <c r="T121">
        <v>2009029.47</v>
      </c>
      <c r="W121">
        <v>788770</v>
      </c>
      <c r="X121">
        <v>150600</v>
      </c>
      <c r="Y121">
        <v>956909</v>
      </c>
      <c r="Z121">
        <v>750</v>
      </c>
      <c r="AA121">
        <v>4872</v>
      </c>
      <c r="AB121">
        <v>408135.73</v>
      </c>
      <c r="AC121">
        <v>54743.68</v>
      </c>
      <c r="AE121">
        <v>5000</v>
      </c>
    </row>
    <row r="122" spans="1:31" x14ac:dyDescent="0.25">
      <c r="A122" t="s">
        <v>2649</v>
      </c>
      <c r="B122">
        <v>659484.85</v>
      </c>
      <c r="C122">
        <v>0</v>
      </c>
      <c r="D122">
        <v>253319.6</v>
      </c>
      <c r="F122">
        <v>2014265.35</v>
      </c>
      <c r="G122">
        <v>24249.79</v>
      </c>
      <c r="N122">
        <v>1166</v>
      </c>
      <c r="Q122">
        <v>-644761.52</v>
      </c>
      <c r="R122">
        <v>3637434.23</v>
      </c>
      <c r="T122">
        <v>474038.15</v>
      </c>
      <c r="V122">
        <v>39.03</v>
      </c>
      <c r="W122">
        <v>620000</v>
      </c>
      <c r="Y122">
        <v>742281</v>
      </c>
      <c r="AA122">
        <v>12428</v>
      </c>
      <c r="AB122">
        <v>319936.65999999997</v>
      </c>
      <c r="AC122">
        <v>61950.64</v>
      </c>
    </row>
    <row r="123" spans="1:31" x14ac:dyDescent="0.25">
      <c r="A123" t="s">
        <v>2650</v>
      </c>
      <c r="B123">
        <v>922159.19</v>
      </c>
      <c r="C123">
        <v>0</v>
      </c>
      <c r="D123">
        <v>1001542.46</v>
      </c>
      <c r="F123">
        <v>1530934.82</v>
      </c>
      <c r="G123">
        <v>27079.88</v>
      </c>
      <c r="N123">
        <v>600</v>
      </c>
      <c r="Q123">
        <v>3132462.61</v>
      </c>
      <c r="T123">
        <v>522566.55</v>
      </c>
      <c r="V123">
        <v>15.8</v>
      </c>
      <c r="W123">
        <v>144000</v>
      </c>
      <c r="X123">
        <v>234295</v>
      </c>
      <c r="Y123">
        <v>262489</v>
      </c>
      <c r="AB123">
        <v>219403.64</v>
      </c>
      <c r="AC123">
        <v>70330.97</v>
      </c>
    </row>
    <row r="124" spans="1:31" x14ac:dyDescent="0.25">
      <c r="A124" t="s">
        <v>2651</v>
      </c>
      <c r="B124">
        <v>305719.64</v>
      </c>
      <c r="C124">
        <v>58328.38</v>
      </c>
      <c r="D124">
        <v>281170.68</v>
      </c>
      <c r="F124">
        <v>2253895.16</v>
      </c>
      <c r="G124">
        <v>264082.03000000003</v>
      </c>
      <c r="N124">
        <v>1467</v>
      </c>
      <c r="Q124">
        <v>2529749.65</v>
      </c>
      <c r="R124">
        <v>431249.19</v>
      </c>
      <c r="T124">
        <v>101464.87</v>
      </c>
      <c r="V124">
        <v>17.41</v>
      </c>
      <c r="X124">
        <v>441001.87</v>
      </c>
      <c r="Y124">
        <v>152344.72</v>
      </c>
      <c r="Z124">
        <v>8880</v>
      </c>
      <c r="AA124">
        <v>1464.32</v>
      </c>
      <c r="AB124">
        <v>179065.06</v>
      </c>
    </row>
    <row r="125" spans="1:31" x14ac:dyDescent="0.25">
      <c r="A125" t="s">
        <v>2652</v>
      </c>
      <c r="B125">
        <v>532247.15</v>
      </c>
      <c r="C125">
        <v>0</v>
      </c>
      <c r="D125">
        <v>629489</v>
      </c>
      <c r="F125">
        <v>167161</v>
      </c>
      <c r="G125">
        <v>111712.81</v>
      </c>
      <c r="J125">
        <v>50000</v>
      </c>
      <c r="N125">
        <v>-1500</v>
      </c>
      <c r="Q125">
        <v>1093812.1000000001</v>
      </c>
      <c r="T125">
        <v>467009.66</v>
      </c>
      <c r="X125">
        <v>158380</v>
      </c>
      <c r="Y125">
        <v>160063</v>
      </c>
      <c r="AB125">
        <v>167028.79999999999</v>
      </c>
    </row>
    <row r="126" spans="1:31" x14ac:dyDescent="0.25">
      <c r="A126" t="s">
        <v>2653</v>
      </c>
      <c r="B126">
        <v>1213802.3400000001</v>
      </c>
      <c r="C126">
        <v>0</v>
      </c>
      <c r="D126">
        <v>68493.210000000006</v>
      </c>
      <c r="F126">
        <v>125092.34</v>
      </c>
      <c r="G126">
        <v>406994.34</v>
      </c>
      <c r="N126">
        <v>1711.87</v>
      </c>
      <c r="Q126">
        <v>1413069.76</v>
      </c>
      <c r="R126">
        <v>343312.84</v>
      </c>
      <c r="T126">
        <v>614835.29</v>
      </c>
      <c r="V126">
        <v>83.7</v>
      </c>
      <c r="W126">
        <v>924850</v>
      </c>
      <c r="X126">
        <v>306313.27</v>
      </c>
      <c r="Y126">
        <v>1014302</v>
      </c>
      <c r="Z126">
        <v>8822</v>
      </c>
      <c r="AA126">
        <v>4301</v>
      </c>
      <c r="AB126">
        <v>751329.87</v>
      </c>
      <c r="AC126">
        <v>11039.63</v>
      </c>
    </row>
    <row r="127" spans="1:31" x14ac:dyDescent="0.25">
      <c r="A127" t="s">
        <v>2654</v>
      </c>
      <c r="B127">
        <v>1186369.6100000001</v>
      </c>
      <c r="C127">
        <v>0</v>
      </c>
      <c r="D127">
        <v>325240.84999999998</v>
      </c>
      <c r="F127">
        <v>210013.54</v>
      </c>
      <c r="G127">
        <v>183012.28</v>
      </c>
      <c r="N127">
        <v>3953</v>
      </c>
      <c r="Q127">
        <v>-464406.49</v>
      </c>
      <c r="R127">
        <v>1627802.29</v>
      </c>
      <c r="T127">
        <v>1673095.54</v>
      </c>
      <c r="V127">
        <v>106.81</v>
      </c>
      <c r="W127">
        <v>546400</v>
      </c>
      <c r="Y127">
        <v>823716</v>
      </c>
      <c r="AA127">
        <v>15595.52</v>
      </c>
      <c r="AB127">
        <v>639463.94999999995</v>
      </c>
      <c r="AC127">
        <v>3539.4</v>
      </c>
    </row>
    <row r="128" spans="1:31" x14ac:dyDescent="0.25">
      <c r="A128" t="s">
        <v>2655</v>
      </c>
      <c r="B128">
        <v>1311438.1499999999</v>
      </c>
      <c r="C128">
        <v>375598.67</v>
      </c>
      <c r="D128">
        <v>807735.75</v>
      </c>
      <c r="F128">
        <v>17</v>
      </c>
      <c r="G128">
        <v>156815.07999999999</v>
      </c>
      <c r="N128">
        <v>0</v>
      </c>
      <c r="Q128">
        <v>-537903.93000000005</v>
      </c>
      <c r="R128">
        <v>2560000</v>
      </c>
      <c r="T128">
        <v>1182302.6000000001</v>
      </c>
      <c r="V128">
        <v>60.58</v>
      </c>
      <c r="W128">
        <v>431700</v>
      </c>
      <c r="Y128">
        <v>617076</v>
      </c>
      <c r="AA128">
        <v>21094</v>
      </c>
      <c r="AB128">
        <v>268440.11</v>
      </c>
      <c r="AC128">
        <v>27944.49</v>
      </c>
      <c r="AE128">
        <v>50000</v>
      </c>
    </row>
    <row r="129" spans="1:31" x14ac:dyDescent="0.25">
      <c r="A129" t="s">
        <v>2656</v>
      </c>
      <c r="B129">
        <v>613850.85</v>
      </c>
      <c r="C129">
        <v>0</v>
      </c>
      <c r="D129">
        <v>57542.78</v>
      </c>
      <c r="F129">
        <v>50474.92</v>
      </c>
      <c r="G129">
        <v>213524.26</v>
      </c>
      <c r="K129">
        <v>35000</v>
      </c>
      <c r="N129">
        <v>378191.12</v>
      </c>
      <c r="Q129">
        <v>-2366301.54</v>
      </c>
      <c r="R129">
        <v>2948636.78</v>
      </c>
      <c r="T129">
        <v>59002.54</v>
      </c>
      <c r="V129">
        <v>380.61</v>
      </c>
      <c r="W129">
        <v>825200</v>
      </c>
      <c r="X129">
        <v>380760</v>
      </c>
      <c r="Y129">
        <v>877004</v>
      </c>
      <c r="AA129">
        <v>22118</v>
      </c>
      <c r="AB129">
        <v>397227.12</v>
      </c>
      <c r="AC129">
        <v>29127.58</v>
      </c>
    </row>
    <row r="130" spans="1:31" x14ac:dyDescent="0.25">
      <c r="A130" t="s">
        <v>2657</v>
      </c>
      <c r="B130">
        <v>1510724.93</v>
      </c>
      <c r="C130">
        <v>0</v>
      </c>
      <c r="D130">
        <v>34031.94</v>
      </c>
      <c r="F130">
        <v>1322283.67</v>
      </c>
      <c r="G130">
        <v>861274.84</v>
      </c>
      <c r="N130">
        <v>0</v>
      </c>
      <c r="Q130">
        <v>1089967.94</v>
      </c>
      <c r="R130">
        <v>2368242.5</v>
      </c>
      <c r="T130">
        <v>978666.43</v>
      </c>
      <c r="V130">
        <v>44.97</v>
      </c>
      <c r="W130">
        <v>715230</v>
      </c>
      <c r="Y130">
        <v>783309.25</v>
      </c>
      <c r="Z130">
        <v>16010</v>
      </c>
      <c r="AB130">
        <v>530880.79</v>
      </c>
      <c r="AC130">
        <v>93636.42</v>
      </c>
    </row>
    <row r="131" spans="1:31" x14ac:dyDescent="0.25">
      <c r="A131" t="s">
        <v>2658</v>
      </c>
      <c r="B131">
        <v>1254826.33</v>
      </c>
      <c r="C131">
        <v>0.42</v>
      </c>
      <c r="D131">
        <v>350856.24</v>
      </c>
      <c r="F131">
        <v>1600968.22</v>
      </c>
      <c r="G131">
        <v>305626.74</v>
      </c>
      <c r="N131">
        <v>15643.72</v>
      </c>
      <c r="Q131">
        <v>1412226.44</v>
      </c>
      <c r="R131">
        <v>1552681.09</v>
      </c>
      <c r="T131">
        <v>933834.81</v>
      </c>
      <c r="V131">
        <v>27.19</v>
      </c>
      <c r="W131">
        <v>587450</v>
      </c>
      <c r="X131">
        <v>3583.95</v>
      </c>
      <c r="Y131">
        <v>775421.71</v>
      </c>
      <c r="Z131">
        <v>16536</v>
      </c>
      <c r="AB131">
        <v>142452.74</v>
      </c>
      <c r="AC131">
        <v>8758.7999999999993</v>
      </c>
      <c r="AE131">
        <v>50000</v>
      </c>
    </row>
    <row r="132" spans="1:31" x14ac:dyDescent="0.25">
      <c r="A132" t="s">
        <v>2659</v>
      </c>
      <c r="B132">
        <v>1094841.32</v>
      </c>
      <c r="C132">
        <v>0</v>
      </c>
      <c r="D132">
        <v>667833.79</v>
      </c>
      <c r="F132">
        <v>1592181.43</v>
      </c>
      <c r="G132">
        <v>897621.96</v>
      </c>
      <c r="K132">
        <v>55000</v>
      </c>
      <c r="N132">
        <v>270</v>
      </c>
      <c r="Q132">
        <v>1050364</v>
      </c>
      <c r="R132">
        <v>2662147.65</v>
      </c>
      <c r="T132">
        <v>642613.05000000005</v>
      </c>
      <c r="U132">
        <v>186000</v>
      </c>
      <c r="W132">
        <v>606450</v>
      </c>
      <c r="Y132">
        <v>720694</v>
      </c>
      <c r="AB132">
        <v>229672.2</v>
      </c>
    </row>
    <row r="133" spans="1:31" x14ac:dyDescent="0.25">
      <c r="A133" t="s">
        <v>2660</v>
      </c>
      <c r="B133">
        <v>515486.59</v>
      </c>
      <c r="C133">
        <v>0</v>
      </c>
      <c r="D133">
        <v>1061674.68</v>
      </c>
      <c r="F133">
        <v>4</v>
      </c>
      <c r="G133">
        <v>239978.02</v>
      </c>
      <c r="K133">
        <v>13490</v>
      </c>
      <c r="N133">
        <v>2675.41</v>
      </c>
      <c r="Q133">
        <v>-347060.22</v>
      </c>
      <c r="R133">
        <v>1849445.73</v>
      </c>
      <c r="T133">
        <v>508753.25</v>
      </c>
      <c r="U133">
        <v>222000</v>
      </c>
      <c r="V133">
        <v>17.25</v>
      </c>
      <c r="W133">
        <v>494446</v>
      </c>
      <c r="X133">
        <v>14976.8</v>
      </c>
      <c r="Y133">
        <v>593172</v>
      </c>
      <c r="AA133">
        <v>12584</v>
      </c>
      <c r="AB133">
        <v>329983.53000000003</v>
      </c>
      <c r="AC133">
        <v>5861.4</v>
      </c>
    </row>
    <row r="134" spans="1:31" x14ac:dyDescent="0.25">
      <c r="A134" t="s">
        <v>2661</v>
      </c>
      <c r="B134">
        <v>126469.56</v>
      </c>
      <c r="C134">
        <v>0</v>
      </c>
      <c r="D134">
        <v>25010.080000000002</v>
      </c>
      <c r="F134">
        <v>6</v>
      </c>
      <c r="G134">
        <v>186790.39</v>
      </c>
      <c r="K134">
        <v>41070</v>
      </c>
      <c r="N134">
        <v>1454.25</v>
      </c>
      <c r="Q134">
        <v>-789922.69</v>
      </c>
      <c r="R134">
        <v>1289115.33</v>
      </c>
      <c r="T134">
        <v>398038.42</v>
      </c>
      <c r="W134">
        <v>636360</v>
      </c>
      <c r="Y134">
        <v>728718.55</v>
      </c>
      <c r="Z134">
        <v>2944</v>
      </c>
      <c r="AB134">
        <v>473367.58</v>
      </c>
      <c r="AC134">
        <v>32809.15</v>
      </c>
    </row>
    <row r="135" spans="1:31" x14ac:dyDescent="0.25">
      <c r="A135" t="s">
        <v>2662</v>
      </c>
      <c r="B135">
        <v>28230.31</v>
      </c>
      <c r="C135">
        <v>0</v>
      </c>
      <c r="D135">
        <v>402324.45</v>
      </c>
      <c r="F135">
        <v>1426521.06</v>
      </c>
      <c r="G135">
        <v>179035.17</v>
      </c>
      <c r="K135">
        <v>72040</v>
      </c>
      <c r="N135">
        <v>642</v>
      </c>
      <c r="Q135">
        <v>-41809.54</v>
      </c>
      <c r="R135">
        <v>2316929.4300000002</v>
      </c>
      <c r="T135">
        <v>254659.62</v>
      </c>
      <c r="V135">
        <v>46.14</v>
      </c>
      <c r="W135">
        <v>651480</v>
      </c>
      <c r="X135">
        <v>17721.5</v>
      </c>
      <c r="Y135">
        <v>764258.5</v>
      </c>
      <c r="Z135">
        <v>900</v>
      </c>
      <c r="AB135">
        <v>355671.05</v>
      </c>
      <c r="AC135">
        <v>114768.61</v>
      </c>
    </row>
    <row r="136" spans="1:31" x14ac:dyDescent="0.25">
      <c r="A136" t="s">
        <v>2663</v>
      </c>
      <c r="B136">
        <v>189093.49</v>
      </c>
      <c r="C136">
        <v>0</v>
      </c>
      <c r="D136">
        <v>187718.79</v>
      </c>
      <c r="F136">
        <v>717780.94</v>
      </c>
      <c r="G136">
        <v>199151.96</v>
      </c>
      <c r="K136">
        <v>20770</v>
      </c>
      <c r="N136">
        <v>590</v>
      </c>
      <c r="Q136">
        <v>-1216219.51</v>
      </c>
      <c r="R136">
        <v>2601070</v>
      </c>
      <c r="T136">
        <v>285463.8</v>
      </c>
      <c r="W136">
        <v>186440</v>
      </c>
      <c r="Y136">
        <v>248317</v>
      </c>
      <c r="AA136">
        <v>4376</v>
      </c>
      <c r="AB136">
        <v>282898.49</v>
      </c>
      <c r="AC136">
        <v>48777.62</v>
      </c>
    </row>
    <row r="137" spans="1:31" x14ac:dyDescent="0.25">
      <c r="A137" t="s">
        <v>2664</v>
      </c>
      <c r="B137">
        <v>63802.879999999997</v>
      </c>
      <c r="C137">
        <v>0</v>
      </c>
      <c r="D137">
        <v>21423.46</v>
      </c>
      <c r="F137">
        <v>581129.84</v>
      </c>
      <c r="G137">
        <v>154165.5</v>
      </c>
      <c r="J137">
        <v>0</v>
      </c>
      <c r="M137">
        <v>73000</v>
      </c>
      <c r="N137">
        <v>3403</v>
      </c>
      <c r="P137">
        <v>-272687.02</v>
      </c>
      <c r="R137">
        <v>1340937.19</v>
      </c>
      <c r="T137">
        <v>225548.51</v>
      </c>
      <c r="V137">
        <v>37.340000000000003</v>
      </c>
      <c r="W137">
        <v>465680</v>
      </c>
      <c r="X137">
        <v>54264</v>
      </c>
      <c r="Y137">
        <v>589728</v>
      </c>
      <c r="AA137">
        <v>6160</v>
      </c>
      <c r="AB137">
        <v>364124.4</v>
      </c>
      <c r="AC137">
        <v>56648.94</v>
      </c>
      <c r="AE137">
        <v>53000</v>
      </c>
    </row>
    <row r="138" spans="1:31" x14ac:dyDescent="0.25">
      <c r="A138" t="s">
        <v>2665</v>
      </c>
      <c r="B138">
        <v>192653.32</v>
      </c>
      <c r="C138">
        <v>0</v>
      </c>
      <c r="D138">
        <v>583090.82999999996</v>
      </c>
      <c r="F138">
        <v>-63890.94</v>
      </c>
      <c r="G138">
        <v>-168291.88</v>
      </c>
      <c r="I138">
        <v>45000</v>
      </c>
      <c r="M138">
        <v>62850</v>
      </c>
      <c r="N138">
        <v>0</v>
      </c>
      <c r="Q138">
        <v>-403102.03</v>
      </c>
      <c r="R138">
        <v>1115354.6000000001</v>
      </c>
      <c r="T138">
        <v>118961.69</v>
      </c>
      <c r="V138">
        <v>188.5</v>
      </c>
      <c r="W138">
        <v>476230</v>
      </c>
      <c r="Y138">
        <v>527525</v>
      </c>
      <c r="AA138">
        <v>4680</v>
      </c>
      <c r="AB138">
        <v>198322.09</v>
      </c>
      <c r="AC138">
        <v>21394.34</v>
      </c>
      <c r="AE138">
        <v>30000</v>
      </c>
    </row>
    <row r="139" spans="1:31" x14ac:dyDescent="0.25">
      <c r="A139" t="s">
        <v>2666</v>
      </c>
      <c r="B139">
        <v>1933369.22</v>
      </c>
      <c r="C139">
        <v>0</v>
      </c>
      <c r="D139">
        <v>100021.64</v>
      </c>
      <c r="F139">
        <v>365695.96</v>
      </c>
      <c r="G139">
        <v>457961.64</v>
      </c>
      <c r="J139">
        <v>0</v>
      </c>
      <c r="K139">
        <v>9425</v>
      </c>
      <c r="M139">
        <v>76400</v>
      </c>
      <c r="N139">
        <v>0</v>
      </c>
      <c r="Q139">
        <v>2059566.84</v>
      </c>
      <c r="R139">
        <v>1372436.88</v>
      </c>
      <c r="T139">
        <v>302952.7</v>
      </c>
      <c r="V139">
        <v>300.91000000000003</v>
      </c>
      <c r="W139">
        <v>851130</v>
      </c>
      <c r="Y139">
        <v>903837</v>
      </c>
      <c r="AA139">
        <v>7176</v>
      </c>
      <c r="AB139">
        <v>676036.62</v>
      </c>
      <c r="AC139">
        <v>78114.25</v>
      </c>
      <c r="AE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O150"/>
  <sheetViews>
    <sheetView topLeftCell="AB1" zoomScale="107" zoomScaleNormal="107" workbookViewId="0">
      <selection activeCell="AN4" sqref="AN4:AN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6" max="36" width="19" style="59" bestFit="1" customWidth="1"/>
    <col min="37" max="37" width="15.5" style="29" bestFit="1" customWidth="1"/>
    <col min="38" max="38" width="15.09765625" style="19" bestFit="1" customWidth="1"/>
    <col min="39" max="39" width="15.09765625" style="13" bestFit="1" customWidth="1"/>
    <col min="40" max="40" width="15.09765625" style="14" bestFit="1" customWidth="1"/>
    <col min="41" max="41" width="16.8984375" style="19" bestFit="1" customWidth="1"/>
  </cols>
  <sheetData>
    <row r="1" spans="1:41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2527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2114</v>
      </c>
      <c r="AI1" t="s">
        <v>2082</v>
      </c>
      <c r="AJ1" s="59" t="s">
        <v>0</v>
      </c>
      <c r="AK1" s="29" t="s">
        <v>1</v>
      </c>
      <c r="AL1" s="19" t="s">
        <v>2</v>
      </c>
      <c r="AM1" s="13" t="s">
        <v>3</v>
      </c>
      <c r="AN1" s="14" t="s">
        <v>4</v>
      </c>
      <c r="AO1" s="19" t="s">
        <v>5</v>
      </c>
    </row>
    <row r="2" spans="1:41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2099</v>
      </c>
      <c r="AB2" t="s">
        <v>2100</v>
      </c>
      <c r="AC2" t="s">
        <v>2101</v>
      </c>
      <c r="AD2" t="s">
        <v>2102</v>
      </c>
      <c r="AE2" t="s">
        <v>2103</v>
      </c>
      <c r="AF2" t="s">
        <v>2104</v>
      </c>
      <c r="AG2" t="s">
        <v>2105</v>
      </c>
      <c r="AH2" t="s">
        <v>2119</v>
      </c>
      <c r="AI2" t="s">
        <v>2106</v>
      </c>
    </row>
    <row r="3" spans="1:41" x14ac:dyDescent="0.25">
      <c r="E3" t="s">
        <v>2107</v>
      </c>
      <c r="F3">
        <v>81566896.579999998</v>
      </c>
      <c r="G3">
        <v>17131248.84</v>
      </c>
      <c r="H3">
        <v>24535424.399999999</v>
      </c>
      <c r="I3">
        <v>84.28</v>
      </c>
      <c r="J3">
        <v>78113744.060000002</v>
      </c>
      <c r="K3">
        <v>39689378.619999997</v>
      </c>
      <c r="L3">
        <v>2</v>
      </c>
      <c r="M3">
        <v>239900</v>
      </c>
      <c r="N3">
        <v>426810</v>
      </c>
      <c r="O3">
        <v>2254240.16</v>
      </c>
      <c r="P3">
        <v>339823.45</v>
      </c>
      <c r="Q3">
        <v>2791043.22</v>
      </c>
      <c r="R3">
        <v>1860698.84</v>
      </c>
      <c r="S3">
        <v>783928.43</v>
      </c>
      <c r="T3">
        <v>-4711259.3099999996</v>
      </c>
      <c r="U3">
        <v>-29268182.940000001</v>
      </c>
      <c r="V3">
        <v>246323751.83000001</v>
      </c>
      <c r="W3">
        <v>5575.02</v>
      </c>
      <c r="X3">
        <v>73546173.790000007</v>
      </c>
      <c r="Y3">
        <v>3584241</v>
      </c>
      <c r="Z3">
        <v>36464.959999999999</v>
      </c>
      <c r="AA3">
        <v>70116003.790000007</v>
      </c>
      <c r="AB3">
        <v>17574674.25</v>
      </c>
      <c r="AC3">
        <v>85859458.140000001</v>
      </c>
      <c r="AD3">
        <v>381600</v>
      </c>
      <c r="AE3">
        <v>467991.84</v>
      </c>
      <c r="AF3">
        <v>48806473.909999996</v>
      </c>
      <c r="AG3">
        <v>7456711.7699999996</v>
      </c>
      <c r="AH3">
        <v>270</v>
      </c>
      <c r="AI3">
        <v>1414802.05</v>
      </c>
      <c r="AJ3" s="59">
        <f t="shared" ref="AJ3:AO3" si="0">SUM(AJ4:AJ139)</f>
        <v>123233654.10000004</v>
      </c>
      <c r="AK3" s="29">
        <f t="shared" si="0"/>
        <v>7672615.6700000037</v>
      </c>
      <c r="AL3" s="19">
        <f t="shared" si="0"/>
        <v>115561038.43000007</v>
      </c>
      <c r="AM3" s="13">
        <f t="shared" si="0"/>
        <v>164863132.81</v>
      </c>
      <c r="AN3" s="14">
        <f t="shared" si="0"/>
        <v>144387307.71000004</v>
      </c>
      <c r="AO3" s="24">
        <f t="shared" si="0"/>
        <v>20475825.100000009</v>
      </c>
    </row>
    <row r="4" spans="1:41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2531</v>
      </c>
      <c r="F4">
        <v>399674.24</v>
      </c>
      <c r="G4">
        <v>70000</v>
      </c>
      <c r="H4">
        <v>94894.11</v>
      </c>
      <c r="J4">
        <v>133187.72</v>
      </c>
      <c r="K4">
        <v>327747.3</v>
      </c>
      <c r="N4">
        <v>1600</v>
      </c>
      <c r="O4">
        <v>13175</v>
      </c>
      <c r="R4">
        <v>439.25</v>
      </c>
      <c r="S4">
        <v>74400</v>
      </c>
      <c r="U4">
        <v>-946180.13</v>
      </c>
      <c r="V4">
        <v>2193223.69</v>
      </c>
      <c r="X4">
        <v>299817.7</v>
      </c>
      <c r="Y4">
        <v>3600</v>
      </c>
      <c r="Z4">
        <v>129.62</v>
      </c>
      <c r="AA4">
        <v>502110</v>
      </c>
      <c r="AC4">
        <v>636395</v>
      </c>
      <c r="AF4">
        <v>454190.7</v>
      </c>
      <c r="AG4">
        <v>14726.06</v>
      </c>
      <c r="AI4">
        <v>11500</v>
      </c>
      <c r="AJ4" s="59">
        <f>SUM(F4:I4)</f>
        <v>564568.35</v>
      </c>
      <c r="AK4" s="29">
        <f>SUM(N4:R4)</f>
        <v>15214.25</v>
      </c>
      <c r="AL4" s="19">
        <f>AJ4-AK4</f>
        <v>549354.1</v>
      </c>
      <c r="AM4" s="13">
        <f>SUM(W4:AB4)</f>
        <v>805657.32000000007</v>
      </c>
      <c r="AN4" s="14">
        <f>SUM(AC4:AI4)</f>
        <v>1116811.76</v>
      </c>
      <c r="AO4" s="24">
        <f>AM4-AN4</f>
        <v>-311154.43999999994</v>
      </c>
    </row>
    <row r="5" spans="1:41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2532</v>
      </c>
      <c r="F5">
        <v>840442.25</v>
      </c>
      <c r="G5">
        <v>0</v>
      </c>
      <c r="H5">
        <v>59612.45</v>
      </c>
      <c r="J5">
        <v>847753.34</v>
      </c>
      <c r="K5">
        <v>993465.71</v>
      </c>
      <c r="O5">
        <v>12080</v>
      </c>
      <c r="Q5">
        <v>150000</v>
      </c>
      <c r="R5">
        <v>653</v>
      </c>
      <c r="T5">
        <v>-922201.13</v>
      </c>
      <c r="U5">
        <v>2257281.79</v>
      </c>
      <c r="V5">
        <v>1265427.9099999999</v>
      </c>
      <c r="X5">
        <v>323108.34000000003</v>
      </c>
      <c r="Z5">
        <v>184.85</v>
      </c>
      <c r="AA5">
        <v>352840</v>
      </c>
      <c r="AC5">
        <v>421381</v>
      </c>
      <c r="AD5">
        <v>2320</v>
      </c>
      <c r="AE5">
        <v>2408</v>
      </c>
      <c r="AF5">
        <v>253213.16</v>
      </c>
      <c r="AG5">
        <v>5638.85</v>
      </c>
      <c r="AI5">
        <v>13140</v>
      </c>
      <c r="AJ5" s="59">
        <f t="shared" ref="AJ5:AJ68" si="1">SUM(F5:I5)</f>
        <v>900054.7</v>
      </c>
      <c r="AK5" s="29">
        <f t="shared" ref="AK5:AK68" si="2">SUM(N5:R5)</f>
        <v>162733</v>
      </c>
      <c r="AL5" s="19">
        <f t="shared" ref="AL5:AL68" si="3">AJ5-AK5</f>
        <v>737321.7</v>
      </c>
      <c r="AM5" s="13">
        <f t="shared" ref="AM5:AM68" si="4">SUM(W5:AB5)</f>
        <v>676133.19</v>
      </c>
      <c r="AN5" s="14">
        <f t="shared" ref="AN5:AN68" si="5">SUM(AC5:AI5)</f>
        <v>698101.01</v>
      </c>
      <c r="AO5" s="24">
        <f t="shared" ref="AO5:AO61" si="6">AM5-AN5</f>
        <v>-21967.820000000065</v>
      </c>
    </row>
    <row r="6" spans="1:41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2533</v>
      </c>
      <c r="F6">
        <v>527724.41</v>
      </c>
      <c r="G6">
        <v>0</v>
      </c>
      <c r="H6">
        <v>48034.59</v>
      </c>
      <c r="I6">
        <v>0</v>
      </c>
      <c r="J6">
        <v>996142.97</v>
      </c>
      <c r="K6">
        <v>859161.75</v>
      </c>
      <c r="N6">
        <v>0</v>
      </c>
      <c r="O6">
        <v>0</v>
      </c>
      <c r="R6">
        <v>550.41999999999996</v>
      </c>
      <c r="S6">
        <v>120000</v>
      </c>
      <c r="U6">
        <v>-1059509.03</v>
      </c>
      <c r="V6">
        <v>3482828.65</v>
      </c>
      <c r="X6">
        <v>372270.21</v>
      </c>
      <c r="Y6">
        <v>12000</v>
      </c>
      <c r="Z6">
        <v>35.020000000000003</v>
      </c>
      <c r="AA6">
        <v>536450</v>
      </c>
      <c r="AC6">
        <v>582222</v>
      </c>
      <c r="AD6">
        <v>5000</v>
      </c>
      <c r="AE6">
        <v>200</v>
      </c>
      <c r="AF6">
        <v>412783.4</v>
      </c>
      <c r="AG6">
        <v>23356.15</v>
      </c>
      <c r="AI6">
        <v>10000</v>
      </c>
      <c r="AJ6" s="59">
        <f t="shared" si="1"/>
        <v>575759</v>
      </c>
      <c r="AK6" s="29">
        <f t="shared" si="2"/>
        <v>550.41999999999996</v>
      </c>
      <c r="AL6" s="19">
        <f t="shared" si="3"/>
        <v>575208.57999999996</v>
      </c>
      <c r="AM6" s="13">
        <f t="shared" si="4"/>
        <v>920755.23</v>
      </c>
      <c r="AN6" s="14">
        <f t="shared" si="5"/>
        <v>1033561.55</v>
      </c>
      <c r="AO6" s="24">
        <f t="shared" si="6"/>
        <v>-112806.32000000007</v>
      </c>
    </row>
    <row r="7" spans="1:41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2534</v>
      </c>
      <c r="F7">
        <v>951873.83</v>
      </c>
      <c r="G7">
        <v>0</v>
      </c>
      <c r="H7">
        <v>90225.32</v>
      </c>
      <c r="J7">
        <v>78522.89</v>
      </c>
      <c r="K7">
        <v>508117.83</v>
      </c>
      <c r="N7">
        <v>2500</v>
      </c>
      <c r="O7">
        <v>25080</v>
      </c>
      <c r="Q7">
        <v>71730.399999999994</v>
      </c>
      <c r="R7">
        <v>159.11000000000001</v>
      </c>
      <c r="U7">
        <v>-2332265.25</v>
      </c>
      <c r="V7">
        <v>3940312</v>
      </c>
      <c r="X7">
        <v>457158.59</v>
      </c>
      <c r="Z7">
        <v>99.31</v>
      </c>
      <c r="AA7">
        <v>461050</v>
      </c>
      <c r="AC7">
        <v>528050</v>
      </c>
      <c r="AD7">
        <v>16062</v>
      </c>
      <c r="AF7">
        <v>422573.82</v>
      </c>
      <c r="AG7">
        <v>18898.47</v>
      </c>
      <c r="AI7">
        <v>11500</v>
      </c>
      <c r="AJ7" s="59">
        <f t="shared" si="1"/>
        <v>1042099.1499999999</v>
      </c>
      <c r="AK7" s="29">
        <f t="shared" si="2"/>
        <v>99469.51</v>
      </c>
      <c r="AL7" s="19">
        <f t="shared" si="3"/>
        <v>942629.6399999999</v>
      </c>
      <c r="AM7" s="13">
        <f t="shared" si="4"/>
        <v>918307.9</v>
      </c>
      <c r="AN7" s="14">
        <f t="shared" si="5"/>
        <v>997084.29</v>
      </c>
      <c r="AO7" s="24">
        <f t="shared" si="6"/>
        <v>-78776.390000000014</v>
      </c>
    </row>
    <row r="8" spans="1:41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2535</v>
      </c>
      <c r="F8">
        <v>558255.31999999995</v>
      </c>
      <c r="G8">
        <v>0</v>
      </c>
      <c r="H8">
        <v>101311.79</v>
      </c>
      <c r="J8">
        <v>275572.86</v>
      </c>
      <c r="K8">
        <v>538802.79</v>
      </c>
      <c r="M8">
        <v>194900</v>
      </c>
      <c r="N8">
        <v>2500</v>
      </c>
      <c r="O8">
        <v>12080</v>
      </c>
      <c r="Q8">
        <v>24000</v>
      </c>
      <c r="R8">
        <v>905.48</v>
      </c>
      <c r="U8">
        <v>-1039799.05</v>
      </c>
      <c r="V8">
        <v>2735240.51</v>
      </c>
      <c r="X8">
        <v>399483.85</v>
      </c>
      <c r="Y8">
        <v>3000</v>
      </c>
      <c r="Z8">
        <v>30.74</v>
      </c>
      <c r="AA8">
        <v>660050</v>
      </c>
      <c r="AB8">
        <v>0.11</v>
      </c>
      <c r="AC8">
        <v>721784</v>
      </c>
      <c r="AF8">
        <v>369798.18</v>
      </c>
      <c r="AG8">
        <v>23416.7</v>
      </c>
      <c r="AI8">
        <v>13650</v>
      </c>
      <c r="AJ8" s="59">
        <f t="shared" si="1"/>
        <v>659567.11</v>
      </c>
      <c r="AK8" s="29">
        <f t="shared" si="2"/>
        <v>39485.480000000003</v>
      </c>
      <c r="AL8" s="19">
        <f t="shared" si="3"/>
        <v>620081.63</v>
      </c>
      <c r="AM8" s="13">
        <f t="shared" si="4"/>
        <v>1062564.7</v>
      </c>
      <c r="AN8" s="14">
        <f t="shared" si="5"/>
        <v>1128648.8799999999</v>
      </c>
      <c r="AO8" s="24">
        <f t="shared" si="6"/>
        <v>-66084.179999999935</v>
      </c>
    </row>
    <row r="9" spans="1:41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2536</v>
      </c>
      <c r="F9">
        <v>312911.81</v>
      </c>
      <c r="G9">
        <v>0</v>
      </c>
      <c r="H9">
        <v>258199.91</v>
      </c>
      <c r="I9">
        <v>0</v>
      </c>
      <c r="J9">
        <v>746514.29</v>
      </c>
      <c r="K9">
        <v>1367728.11</v>
      </c>
      <c r="O9">
        <v>29198</v>
      </c>
      <c r="Q9">
        <v>36000</v>
      </c>
      <c r="R9">
        <v>1129.21</v>
      </c>
      <c r="U9">
        <v>399455.93</v>
      </c>
      <c r="V9">
        <v>2266802.89</v>
      </c>
      <c r="X9">
        <v>460713.74</v>
      </c>
      <c r="Y9">
        <v>9000</v>
      </c>
      <c r="Z9">
        <v>104.06</v>
      </c>
      <c r="AA9">
        <v>227290</v>
      </c>
      <c r="AC9">
        <v>351314</v>
      </c>
      <c r="AF9">
        <v>353377.12</v>
      </c>
      <c r="AG9">
        <v>15218.73</v>
      </c>
      <c r="AI9">
        <v>24429.86</v>
      </c>
      <c r="AJ9" s="59">
        <f t="shared" si="1"/>
        <v>571111.72</v>
      </c>
      <c r="AK9" s="29">
        <f t="shared" si="2"/>
        <v>66327.210000000006</v>
      </c>
      <c r="AL9" s="19">
        <f t="shared" si="3"/>
        <v>504784.50999999995</v>
      </c>
      <c r="AM9" s="13">
        <f t="shared" si="4"/>
        <v>697107.8</v>
      </c>
      <c r="AN9" s="14">
        <f t="shared" si="5"/>
        <v>744339.71</v>
      </c>
      <c r="AO9" s="24">
        <f t="shared" si="6"/>
        <v>-47231.909999999916</v>
      </c>
    </row>
    <row r="10" spans="1:41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2537</v>
      </c>
      <c r="F10">
        <v>866197.69</v>
      </c>
      <c r="G10">
        <v>0</v>
      </c>
      <c r="H10">
        <v>220077.73</v>
      </c>
      <c r="J10">
        <v>925105.18</v>
      </c>
      <c r="K10">
        <v>327690.57</v>
      </c>
      <c r="O10">
        <v>12580</v>
      </c>
      <c r="Q10">
        <v>168000</v>
      </c>
      <c r="R10">
        <v>0</v>
      </c>
      <c r="U10">
        <v>-458338.28</v>
      </c>
      <c r="V10">
        <v>2678016.84</v>
      </c>
      <c r="X10">
        <v>312737.64</v>
      </c>
      <c r="Y10">
        <v>21000</v>
      </c>
      <c r="Z10">
        <v>515.57000000000005</v>
      </c>
      <c r="AA10">
        <v>455000</v>
      </c>
      <c r="AC10">
        <v>523497</v>
      </c>
      <c r="AD10">
        <v>10000</v>
      </c>
      <c r="AF10">
        <v>290369.34999999998</v>
      </c>
      <c r="AG10">
        <v>11274.25</v>
      </c>
      <c r="AI10">
        <v>15300</v>
      </c>
      <c r="AJ10" s="59">
        <f t="shared" si="1"/>
        <v>1086275.42</v>
      </c>
      <c r="AK10" s="29">
        <f t="shared" si="2"/>
        <v>180580</v>
      </c>
      <c r="AL10" s="19">
        <f t="shared" si="3"/>
        <v>905695.41999999993</v>
      </c>
      <c r="AM10" s="13">
        <f t="shared" si="4"/>
        <v>789253.21</v>
      </c>
      <c r="AN10" s="14">
        <f t="shared" si="5"/>
        <v>850440.6</v>
      </c>
      <c r="AO10" s="24">
        <f t="shared" si="6"/>
        <v>-61187.390000000014</v>
      </c>
    </row>
    <row r="11" spans="1:41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2538</v>
      </c>
      <c r="F11">
        <v>528185.88</v>
      </c>
      <c r="G11">
        <v>0</v>
      </c>
      <c r="H11">
        <v>182302.67</v>
      </c>
      <c r="J11">
        <v>113519.67999999999</v>
      </c>
      <c r="K11">
        <v>452950.28</v>
      </c>
      <c r="N11">
        <v>5200</v>
      </c>
      <c r="O11">
        <v>20080</v>
      </c>
      <c r="R11">
        <v>852</v>
      </c>
      <c r="U11">
        <v>-172238.11</v>
      </c>
      <c r="V11">
        <v>1804328.64</v>
      </c>
      <c r="X11">
        <v>260318.28</v>
      </c>
      <c r="Z11">
        <v>876.58</v>
      </c>
      <c r="AA11">
        <v>455480</v>
      </c>
      <c r="AC11">
        <v>568013</v>
      </c>
      <c r="AD11">
        <v>17700</v>
      </c>
      <c r="AE11">
        <v>6688</v>
      </c>
      <c r="AF11">
        <v>361018.29</v>
      </c>
      <c r="AG11">
        <v>134519.59</v>
      </c>
      <c r="AI11">
        <v>10000</v>
      </c>
      <c r="AJ11" s="59">
        <f t="shared" si="1"/>
        <v>710488.55</v>
      </c>
      <c r="AK11" s="29">
        <f t="shared" si="2"/>
        <v>26132</v>
      </c>
      <c r="AL11" s="19">
        <f t="shared" si="3"/>
        <v>684356.55</v>
      </c>
      <c r="AM11" s="13">
        <f t="shared" si="4"/>
        <v>716674.86</v>
      </c>
      <c r="AN11" s="14">
        <f t="shared" si="5"/>
        <v>1097938.8800000001</v>
      </c>
      <c r="AO11" s="24">
        <f t="shared" si="6"/>
        <v>-381264.02000000014</v>
      </c>
    </row>
    <row r="12" spans="1:41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2539</v>
      </c>
      <c r="F12">
        <v>650126.9</v>
      </c>
      <c r="G12">
        <v>0</v>
      </c>
      <c r="H12">
        <v>83997.1</v>
      </c>
      <c r="J12">
        <v>192371.97</v>
      </c>
      <c r="K12">
        <v>282247.14</v>
      </c>
      <c r="O12">
        <v>12080</v>
      </c>
      <c r="R12">
        <v>942.08</v>
      </c>
      <c r="U12">
        <v>741449.86</v>
      </c>
      <c r="V12">
        <v>667029.63</v>
      </c>
      <c r="X12">
        <v>297231.90000000002</v>
      </c>
      <c r="Z12">
        <v>197.19</v>
      </c>
      <c r="AA12">
        <v>390100</v>
      </c>
      <c r="AC12">
        <v>466515</v>
      </c>
      <c r="AF12">
        <v>378769</v>
      </c>
      <c r="AG12">
        <v>33503.550000000003</v>
      </c>
      <c r="AI12">
        <v>21500</v>
      </c>
      <c r="AJ12" s="59">
        <f t="shared" si="1"/>
        <v>734124</v>
      </c>
      <c r="AK12" s="29">
        <f t="shared" si="2"/>
        <v>13022.08</v>
      </c>
      <c r="AL12" s="19">
        <f t="shared" si="3"/>
        <v>721101.92</v>
      </c>
      <c r="AM12" s="13">
        <f t="shared" si="4"/>
        <v>687529.09000000008</v>
      </c>
      <c r="AN12" s="14">
        <f t="shared" si="5"/>
        <v>900287.55</v>
      </c>
      <c r="AO12" s="24">
        <f t="shared" si="6"/>
        <v>-212758.45999999996</v>
      </c>
    </row>
    <row r="13" spans="1:41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2540</v>
      </c>
      <c r="F13">
        <v>399245.92</v>
      </c>
      <c r="G13">
        <v>0</v>
      </c>
      <c r="H13">
        <v>205984.1</v>
      </c>
      <c r="J13">
        <v>3</v>
      </c>
      <c r="K13">
        <v>991790.97</v>
      </c>
      <c r="O13">
        <v>12080</v>
      </c>
      <c r="R13">
        <v>678.89</v>
      </c>
      <c r="U13">
        <v>993373.51</v>
      </c>
      <c r="V13">
        <v>818351.54</v>
      </c>
      <c r="X13">
        <v>384555.92</v>
      </c>
      <c r="Z13">
        <v>276.95</v>
      </c>
      <c r="AA13">
        <v>528650</v>
      </c>
      <c r="AC13">
        <v>598651</v>
      </c>
      <c r="AF13">
        <v>506418.85</v>
      </c>
      <c r="AG13">
        <v>25872.97</v>
      </c>
      <c r="AI13">
        <v>10000</v>
      </c>
      <c r="AJ13" s="59">
        <f t="shared" si="1"/>
        <v>605230.02</v>
      </c>
      <c r="AK13" s="29">
        <f t="shared" si="2"/>
        <v>12758.89</v>
      </c>
      <c r="AL13" s="19">
        <f t="shared" si="3"/>
        <v>592471.13</v>
      </c>
      <c r="AM13" s="13">
        <f t="shared" si="4"/>
        <v>913482.87</v>
      </c>
      <c r="AN13" s="14">
        <f t="shared" si="5"/>
        <v>1140942.82</v>
      </c>
      <c r="AO13" s="24">
        <f t="shared" si="6"/>
        <v>-227459.95000000007</v>
      </c>
    </row>
    <row r="14" spans="1:41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2541</v>
      </c>
      <c r="F14">
        <v>494931.9</v>
      </c>
      <c r="G14">
        <v>70000</v>
      </c>
      <c r="H14">
        <v>67207.61</v>
      </c>
      <c r="J14">
        <v>552110.39</v>
      </c>
      <c r="K14">
        <v>58741.53</v>
      </c>
      <c r="O14">
        <v>15000</v>
      </c>
      <c r="Q14">
        <v>34000</v>
      </c>
      <c r="R14">
        <v>263</v>
      </c>
      <c r="U14">
        <v>-2551898</v>
      </c>
      <c r="V14">
        <v>3873985.05</v>
      </c>
      <c r="X14">
        <v>290466.25</v>
      </c>
      <c r="AA14">
        <v>695950</v>
      </c>
      <c r="AC14">
        <v>735950</v>
      </c>
      <c r="AD14">
        <v>5730</v>
      </c>
      <c r="AF14">
        <v>350658.87</v>
      </c>
      <c r="AG14">
        <v>12436</v>
      </c>
      <c r="AI14">
        <v>10000</v>
      </c>
      <c r="AJ14" s="59">
        <f t="shared" si="1"/>
        <v>632139.51</v>
      </c>
      <c r="AK14" s="29">
        <f t="shared" si="2"/>
        <v>49263</v>
      </c>
      <c r="AL14" s="19">
        <f t="shared" si="3"/>
        <v>582876.51</v>
      </c>
      <c r="AM14" s="13">
        <f t="shared" si="4"/>
        <v>986416.25</v>
      </c>
      <c r="AN14" s="14">
        <f t="shared" si="5"/>
        <v>1114774.8700000001</v>
      </c>
      <c r="AO14" s="24">
        <f t="shared" si="6"/>
        <v>-128358.62000000011</v>
      </c>
    </row>
    <row r="15" spans="1:41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2542</v>
      </c>
      <c r="F15">
        <v>428734.97</v>
      </c>
      <c r="G15">
        <v>0</v>
      </c>
      <c r="H15">
        <v>198721.64</v>
      </c>
      <c r="J15">
        <v>1420248.95</v>
      </c>
      <c r="K15">
        <v>439485.42</v>
      </c>
      <c r="N15">
        <v>0</v>
      </c>
      <c r="O15">
        <v>19940.36</v>
      </c>
      <c r="Q15">
        <v>45000</v>
      </c>
      <c r="R15">
        <v>0</v>
      </c>
      <c r="S15">
        <v>1000</v>
      </c>
      <c r="T15">
        <v>244702.28</v>
      </c>
      <c r="U15">
        <v>208775.07</v>
      </c>
      <c r="V15">
        <v>2037072.22</v>
      </c>
      <c r="X15">
        <v>317227.90999999997</v>
      </c>
      <c r="Z15">
        <v>76.7</v>
      </c>
      <c r="AA15">
        <v>748750</v>
      </c>
      <c r="AC15">
        <v>815340</v>
      </c>
      <c r="AF15">
        <v>271709.46000000002</v>
      </c>
      <c r="AG15">
        <v>38304.1</v>
      </c>
      <c r="AI15">
        <v>10000</v>
      </c>
      <c r="AJ15" s="59">
        <f t="shared" si="1"/>
        <v>627456.61</v>
      </c>
      <c r="AK15" s="29">
        <f t="shared" si="2"/>
        <v>64940.36</v>
      </c>
      <c r="AL15" s="19">
        <f t="shared" si="3"/>
        <v>562516.25</v>
      </c>
      <c r="AM15" s="13">
        <f t="shared" si="4"/>
        <v>1066054.6099999999</v>
      </c>
      <c r="AN15" s="14">
        <f t="shared" si="5"/>
        <v>1135353.56</v>
      </c>
      <c r="AO15" s="24">
        <f t="shared" si="6"/>
        <v>-69298.950000000186</v>
      </c>
    </row>
    <row r="16" spans="1:41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2543</v>
      </c>
      <c r="F16">
        <v>327609.24</v>
      </c>
      <c r="G16">
        <v>0</v>
      </c>
      <c r="H16">
        <v>58089.87</v>
      </c>
      <c r="J16">
        <v>-148681.93</v>
      </c>
      <c r="K16">
        <v>560441.75</v>
      </c>
      <c r="O16">
        <v>21114</v>
      </c>
      <c r="R16">
        <v>466</v>
      </c>
      <c r="U16">
        <v>-1802998.71</v>
      </c>
      <c r="V16">
        <v>2706524.69</v>
      </c>
      <c r="X16">
        <v>258160.89</v>
      </c>
      <c r="Z16">
        <v>438.43</v>
      </c>
      <c r="AA16">
        <v>673380</v>
      </c>
      <c r="AC16">
        <v>731310</v>
      </c>
      <c r="AD16">
        <v>10580</v>
      </c>
      <c r="AE16">
        <v>9824</v>
      </c>
      <c r="AF16">
        <v>237525.6</v>
      </c>
      <c r="AG16">
        <v>57886.77</v>
      </c>
      <c r="AI16">
        <v>12500</v>
      </c>
      <c r="AJ16" s="59">
        <f t="shared" si="1"/>
        <v>385699.11</v>
      </c>
      <c r="AK16" s="29">
        <f t="shared" si="2"/>
        <v>21580</v>
      </c>
      <c r="AL16" s="19">
        <f t="shared" si="3"/>
        <v>364119.11</v>
      </c>
      <c r="AM16" s="13">
        <f t="shared" si="4"/>
        <v>931979.32000000007</v>
      </c>
      <c r="AN16" s="14">
        <f t="shared" si="5"/>
        <v>1059626.3700000001</v>
      </c>
      <c r="AO16" s="24">
        <f t="shared" si="6"/>
        <v>-127647.05000000005</v>
      </c>
    </row>
    <row r="17" spans="1:41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2544</v>
      </c>
      <c r="F17">
        <v>309786.33</v>
      </c>
      <c r="G17">
        <v>0</v>
      </c>
      <c r="H17">
        <v>260573.73</v>
      </c>
      <c r="I17">
        <v>0</v>
      </c>
      <c r="J17">
        <v>2712544.18</v>
      </c>
      <c r="K17">
        <v>1596276.67</v>
      </c>
      <c r="O17">
        <v>13080</v>
      </c>
      <c r="R17">
        <v>151</v>
      </c>
      <c r="S17">
        <v>84000</v>
      </c>
      <c r="U17">
        <v>3072673.69</v>
      </c>
      <c r="V17">
        <v>865508.28</v>
      </c>
      <c r="X17">
        <v>368249.7</v>
      </c>
      <c r="Z17">
        <v>74.489999999999995</v>
      </c>
      <c r="AA17">
        <v>514000</v>
      </c>
      <c r="AB17">
        <v>1100300</v>
      </c>
      <c r="AC17">
        <v>622560</v>
      </c>
      <c r="AD17">
        <v>8120</v>
      </c>
      <c r="AE17">
        <v>5170</v>
      </c>
      <c r="AF17">
        <v>340582.87</v>
      </c>
      <c r="AG17">
        <v>150923.38</v>
      </c>
      <c r="AI17">
        <v>11500</v>
      </c>
      <c r="AJ17" s="59">
        <f t="shared" si="1"/>
        <v>570360.06000000006</v>
      </c>
      <c r="AK17" s="29">
        <f t="shared" si="2"/>
        <v>13231</v>
      </c>
      <c r="AL17" s="19">
        <f t="shared" si="3"/>
        <v>557129.06000000006</v>
      </c>
      <c r="AM17" s="13">
        <f t="shared" si="4"/>
        <v>1982624.19</v>
      </c>
      <c r="AN17" s="14">
        <f t="shared" si="5"/>
        <v>1138856.25</v>
      </c>
      <c r="AO17" s="24">
        <f t="shared" si="6"/>
        <v>843767.94</v>
      </c>
    </row>
    <row r="18" spans="1:41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2545</v>
      </c>
      <c r="F18">
        <v>480475.19</v>
      </c>
      <c r="G18">
        <v>0</v>
      </c>
      <c r="H18">
        <v>120189.25</v>
      </c>
      <c r="J18">
        <v>-16990.34</v>
      </c>
      <c r="K18">
        <v>155328.81</v>
      </c>
      <c r="O18">
        <v>6270</v>
      </c>
      <c r="R18">
        <v>2722.01</v>
      </c>
      <c r="U18">
        <v>-1945378.82</v>
      </c>
      <c r="V18">
        <v>2831701.19</v>
      </c>
      <c r="X18">
        <v>248794.64</v>
      </c>
      <c r="Y18">
        <v>1200</v>
      </c>
      <c r="Z18">
        <v>154.69</v>
      </c>
      <c r="AA18">
        <v>675810</v>
      </c>
      <c r="AC18">
        <v>748642</v>
      </c>
      <c r="AF18">
        <v>303717.53999999998</v>
      </c>
      <c r="AG18">
        <v>19611.259999999998</v>
      </c>
      <c r="AI18">
        <v>10300</v>
      </c>
      <c r="AJ18" s="59">
        <f t="shared" si="1"/>
        <v>600664.43999999994</v>
      </c>
      <c r="AK18" s="29">
        <f t="shared" si="2"/>
        <v>8992.01</v>
      </c>
      <c r="AL18" s="19">
        <f t="shared" si="3"/>
        <v>591672.42999999993</v>
      </c>
      <c r="AM18" s="13">
        <f t="shared" si="4"/>
        <v>925959.33000000007</v>
      </c>
      <c r="AN18" s="14">
        <f t="shared" si="5"/>
        <v>1082270.8</v>
      </c>
      <c r="AO18" s="24">
        <f t="shared" si="6"/>
        <v>-156311.46999999997</v>
      </c>
    </row>
    <row r="19" spans="1:41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2546</v>
      </c>
      <c r="F19">
        <v>500112.11</v>
      </c>
      <c r="G19">
        <v>0</v>
      </c>
      <c r="H19">
        <v>209607.78</v>
      </c>
      <c r="J19">
        <v>1734693.49</v>
      </c>
      <c r="K19">
        <v>509596.51</v>
      </c>
      <c r="O19">
        <v>12176</v>
      </c>
      <c r="R19">
        <v>1964</v>
      </c>
      <c r="U19">
        <v>-2426305.08</v>
      </c>
      <c r="V19">
        <v>5546813.3099999996</v>
      </c>
      <c r="X19">
        <v>494865.21</v>
      </c>
      <c r="Z19">
        <v>40.93</v>
      </c>
      <c r="AA19">
        <v>239450</v>
      </c>
      <c r="AC19">
        <v>445488</v>
      </c>
      <c r="AD19">
        <v>10000</v>
      </c>
      <c r="AE19">
        <v>1104</v>
      </c>
      <c r="AF19">
        <v>354743.43</v>
      </c>
      <c r="AG19">
        <v>91559.05</v>
      </c>
      <c r="AI19">
        <v>12100</v>
      </c>
      <c r="AJ19" s="59">
        <f t="shared" si="1"/>
        <v>709719.89</v>
      </c>
      <c r="AK19" s="29">
        <f t="shared" si="2"/>
        <v>14140</v>
      </c>
      <c r="AL19" s="19">
        <f t="shared" si="3"/>
        <v>695579.89</v>
      </c>
      <c r="AM19" s="13">
        <f t="shared" si="4"/>
        <v>734356.14</v>
      </c>
      <c r="AN19" s="14">
        <f t="shared" si="5"/>
        <v>914994.48</v>
      </c>
      <c r="AO19" s="24">
        <f t="shared" si="6"/>
        <v>-180638.33999999997</v>
      </c>
    </row>
    <row r="20" spans="1:41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2547</v>
      </c>
      <c r="F20">
        <v>715302.92</v>
      </c>
      <c r="G20">
        <v>100000</v>
      </c>
      <c r="H20">
        <v>84867.66</v>
      </c>
      <c r="I20">
        <v>84.28</v>
      </c>
      <c r="J20">
        <v>1341580.17</v>
      </c>
      <c r="K20">
        <v>682663.97</v>
      </c>
      <c r="O20">
        <v>30515</v>
      </c>
      <c r="Q20">
        <v>30000</v>
      </c>
      <c r="R20">
        <v>1245</v>
      </c>
      <c r="U20">
        <v>1762017.48</v>
      </c>
      <c r="V20">
        <v>1373222.93</v>
      </c>
      <c r="X20">
        <v>217801.16</v>
      </c>
      <c r="Z20">
        <v>35.549999999999997</v>
      </c>
      <c r="AA20">
        <v>228930</v>
      </c>
      <c r="AC20">
        <v>339681</v>
      </c>
      <c r="AF20">
        <v>289656.12</v>
      </c>
      <c r="AG20">
        <v>68431</v>
      </c>
      <c r="AI20">
        <v>21500</v>
      </c>
      <c r="AJ20" s="59">
        <f t="shared" si="1"/>
        <v>900254.8600000001</v>
      </c>
      <c r="AK20" s="29">
        <f t="shared" si="2"/>
        <v>61760</v>
      </c>
      <c r="AL20" s="19">
        <f t="shared" si="3"/>
        <v>838494.8600000001</v>
      </c>
      <c r="AM20" s="13">
        <f t="shared" si="4"/>
        <v>446766.70999999996</v>
      </c>
      <c r="AN20" s="14">
        <f t="shared" si="5"/>
        <v>719268.12</v>
      </c>
      <c r="AO20" s="24">
        <f t="shared" si="6"/>
        <v>-272501.41000000003</v>
      </c>
    </row>
    <row r="21" spans="1:41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2548</v>
      </c>
      <c r="F21">
        <v>270904.42</v>
      </c>
      <c r="G21">
        <v>0</v>
      </c>
      <c r="H21">
        <v>118697.2</v>
      </c>
      <c r="J21">
        <v>1975258.73</v>
      </c>
      <c r="K21">
        <v>245135.52</v>
      </c>
      <c r="O21">
        <v>22403.3</v>
      </c>
      <c r="R21">
        <v>200</v>
      </c>
      <c r="U21">
        <v>2399036.5499999998</v>
      </c>
      <c r="V21">
        <v>466379.49</v>
      </c>
      <c r="X21">
        <v>324583.03000000003</v>
      </c>
      <c r="Z21">
        <v>50.36</v>
      </c>
      <c r="AA21">
        <v>299900</v>
      </c>
      <c r="AC21">
        <v>339900</v>
      </c>
      <c r="AD21">
        <v>5000</v>
      </c>
      <c r="AE21">
        <v>631</v>
      </c>
      <c r="AF21">
        <v>432207.61</v>
      </c>
      <c r="AG21">
        <v>110354.25</v>
      </c>
      <c r="AI21">
        <v>14464</v>
      </c>
      <c r="AJ21" s="59">
        <f t="shared" si="1"/>
        <v>389601.62</v>
      </c>
      <c r="AK21" s="29">
        <f t="shared" si="2"/>
        <v>22603.3</v>
      </c>
      <c r="AL21" s="19">
        <f t="shared" si="3"/>
        <v>366998.32</v>
      </c>
      <c r="AM21" s="13">
        <f t="shared" si="4"/>
        <v>624533.39</v>
      </c>
      <c r="AN21" s="14">
        <f t="shared" si="5"/>
        <v>902556.86</v>
      </c>
      <c r="AO21" s="24">
        <f t="shared" si="6"/>
        <v>-278023.46999999997</v>
      </c>
    </row>
    <row r="22" spans="1:41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2549</v>
      </c>
      <c r="F22">
        <v>452064.14</v>
      </c>
      <c r="G22">
        <v>0</v>
      </c>
      <c r="H22">
        <v>122099.98</v>
      </c>
      <c r="J22">
        <v>130256.64</v>
      </c>
      <c r="K22">
        <v>-247921.15</v>
      </c>
      <c r="O22">
        <v>75706</v>
      </c>
      <c r="R22">
        <v>1409</v>
      </c>
      <c r="U22">
        <v>-1093429.3600000001</v>
      </c>
      <c r="V22">
        <v>1804328.64</v>
      </c>
      <c r="X22">
        <v>274821.81</v>
      </c>
      <c r="Y22">
        <v>2000</v>
      </c>
      <c r="Z22">
        <v>331.13</v>
      </c>
      <c r="AA22">
        <v>297000</v>
      </c>
      <c r="AC22">
        <v>525357</v>
      </c>
      <c r="AD22">
        <v>10000</v>
      </c>
      <c r="AF22">
        <v>321068.5</v>
      </c>
      <c r="AG22">
        <v>39242.11</v>
      </c>
      <c r="AI22">
        <v>10000</v>
      </c>
      <c r="AJ22" s="59">
        <f t="shared" si="1"/>
        <v>574164.12</v>
      </c>
      <c r="AK22" s="29">
        <f t="shared" si="2"/>
        <v>77115</v>
      </c>
      <c r="AL22" s="19">
        <f t="shared" si="3"/>
        <v>497049.12</v>
      </c>
      <c r="AM22" s="13">
        <f t="shared" si="4"/>
        <v>574152.93999999994</v>
      </c>
      <c r="AN22" s="14">
        <f t="shared" si="5"/>
        <v>905667.61</v>
      </c>
      <c r="AO22" s="24">
        <f t="shared" si="6"/>
        <v>-331514.67000000004</v>
      </c>
    </row>
    <row r="23" spans="1:41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2550</v>
      </c>
      <c r="F23">
        <v>813631.77</v>
      </c>
      <c r="G23">
        <v>70000</v>
      </c>
      <c r="H23">
        <v>226162.13</v>
      </c>
      <c r="J23">
        <v>222322.98</v>
      </c>
      <c r="K23">
        <v>479941.49</v>
      </c>
      <c r="N23">
        <v>3000</v>
      </c>
      <c r="O23">
        <v>15388.18</v>
      </c>
      <c r="R23">
        <v>1147.5</v>
      </c>
      <c r="S23">
        <v>42000</v>
      </c>
      <c r="U23">
        <v>376881.58</v>
      </c>
      <c r="V23">
        <v>1601555.91</v>
      </c>
      <c r="X23">
        <v>278367.89</v>
      </c>
      <c r="Y23">
        <v>33800</v>
      </c>
      <c r="AA23">
        <v>932560</v>
      </c>
      <c r="AC23">
        <v>999688</v>
      </c>
      <c r="AF23">
        <v>408249.54</v>
      </c>
      <c r="AG23">
        <v>37705.15</v>
      </c>
      <c r="AI23">
        <v>27000</v>
      </c>
      <c r="AJ23" s="59">
        <f t="shared" si="1"/>
        <v>1109793.8999999999</v>
      </c>
      <c r="AK23" s="29">
        <f t="shared" si="2"/>
        <v>19535.68</v>
      </c>
      <c r="AL23" s="19">
        <f t="shared" si="3"/>
        <v>1090258.22</v>
      </c>
      <c r="AM23" s="13">
        <f t="shared" si="4"/>
        <v>1244727.8900000001</v>
      </c>
      <c r="AN23" s="14">
        <f t="shared" si="5"/>
        <v>1472642.69</v>
      </c>
      <c r="AO23" s="24">
        <f t="shared" si="6"/>
        <v>-227914.79999999981</v>
      </c>
    </row>
    <row r="24" spans="1:41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2551</v>
      </c>
      <c r="F24">
        <v>414073.16</v>
      </c>
      <c r="G24">
        <v>0</v>
      </c>
      <c r="H24">
        <v>299399.21000000002</v>
      </c>
      <c r="J24">
        <v>29050.15</v>
      </c>
      <c r="K24">
        <v>376401.17</v>
      </c>
      <c r="O24">
        <v>26259</v>
      </c>
      <c r="Q24">
        <v>151130</v>
      </c>
      <c r="R24">
        <v>2037.55</v>
      </c>
      <c r="U24">
        <v>-188613.86</v>
      </c>
      <c r="V24">
        <v>1188537.31</v>
      </c>
      <c r="X24">
        <v>340185.72</v>
      </c>
      <c r="AA24">
        <v>200450</v>
      </c>
      <c r="AC24">
        <v>291605</v>
      </c>
      <c r="AF24">
        <v>291060.08</v>
      </c>
      <c r="AG24">
        <v>8396.9500000000007</v>
      </c>
      <c r="AI24">
        <v>10000</v>
      </c>
      <c r="AJ24" s="59">
        <f t="shared" si="1"/>
        <v>713472.37</v>
      </c>
      <c r="AK24" s="29">
        <f t="shared" si="2"/>
        <v>179426.55</v>
      </c>
      <c r="AL24" s="19">
        <f t="shared" si="3"/>
        <v>534045.82000000007</v>
      </c>
      <c r="AM24" s="13">
        <f t="shared" si="4"/>
        <v>540635.72</v>
      </c>
      <c r="AN24" s="14">
        <f t="shared" si="5"/>
        <v>601062.03</v>
      </c>
      <c r="AO24" s="24">
        <f t="shared" si="6"/>
        <v>-60426.310000000056</v>
      </c>
    </row>
    <row r="25" spans="1:41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2552</v>
      </c>
      <c r="F25">
        <v>661015.69999999995</v>
      </c>
      <c r="G25">
        <v>0</v>
      </c>
      <c r="H25">
        <v>31805.360000000001</v>
      </c>
      <c r="J25">
        <v>636860.49</v>
      </c>
      <c r="K25">
        <v>223841.23</v>
      </c>
      <c r="N25">
        <v>6000</v>
      </c>
      <c r="O25">
        <v>24667</v>
      </c>
      <c r="Q25">
        <v>4200</v>
      </c>
      <c r="R25">
        <v>753</v>
      </c>
      <c r="S25">
        <v>155948</v>
      </c>
      <c r="U25">
        <v>-2070431.51</v>
      </c>
      <c r="V25">
        <v>3378480.39</v>
      </c>
      <c r="X25">
        <v>303333.95</v>
      </c>
      <c r="Y25">
        <v>12600</v>
      </c>
      <c r="Z25">
        <v>32.01</v>
      </c>
      <c r="AA25">
        <v>372660</v>
      </c>
      <c r="AC25">
        <v>453152.5</v>
      </c>
      <c r="AE25">
        <v>5720</v>
      </c>
      <c r="AF25">
        <v>155958.81</v>
      </c>
      <c r="AG25">
        <v>8388.75</v>
      </c>
      <c r="AI25">
        <v>11500</v>
      </c>
      <c r="AJ25" s="59">
        <f t="shared" si="1"/>
        <v>692821.05999999994</v>
      </c>
      <c r="AK25" s="29">
        <f t="shared" si="2"/>
        <v>35620</v>
      </c>
      <c r="AL25" s="19">
        <f t="shared" si="3"/>
        <v>657201.05999999994</v>
      </c>
      <c r="AM25" s="13">
        <f t="shared" si="4"/>
        <v>688625.96</v>
      </c>
      <c r="AN25" s="14">
        <f t="shared" si="5"/>
        <v>634720.06000000006</v>
      </c>
      <c r="AO25" s="24">
        <f t="shared" si="6"/>
        <v>53905.899999999907</v>
      </c>
    </row>
    <row r="26" spans="1:41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2553</v>
      </c>
      <c r="F26">
        <v>277761.21000000002</v>
      </c>
      <c r="G26">
        <v>0</v>
      </c>
      <c r="H26">
        <v>123856.66</v>
      </c>
      <c r="I26">
        <v>0</v>
      </c>
      <c r="J26">
        <v>3133784.91</v>
      </c>
      <c r="K26">
        <v>549775.74</v>
      </c>
      <c r="N26">
        <v>100000</v>
      </c>
      <c r="O26">
        <v>13080</v>
      </c>
      <c r="R26">
        <v>1510.1</v>
      </c>
      <c r="U26">
        <v>-438325.88</v>
      </c>
      <c r="V26">
        <v>4652638.84</v>
      </c>
      <c r="X26">
        <v>219356.42</v>
      </c>
      <c r="Z26">
        <v>23.35</v>
      </c>
      <c r="AA26">
        <v>269230</v>
      </c>
      <c r="AC26">
        <v>465227</v>
      </c>
      <c r="AF26">
        <v>194661.77</v>
      </c>
      <c r="AG26">
        <v>62445.54</v>
      </c>
      <c r="AI26">
        <v>10000</v>
      </c>
      <c r="AJ26" s="59">
        <f t="shared" si="1"/>
        <v>401617.87</v>
      </c>
      <c r="AK26" s="29">
        <f t="shared" si="2"/>
        <v>114590.1</v>
      </c>
      <c r="AL26" s="19">
        <f t="shared" si="3"/>
        <v>287027.77</v>
      </c>
      <c r="AM26" s="13">
        <f t="shared" si="4"/>
        <v>488609.77</v>
      </c>
      <c r="AN26" s="14">
        <f t="shared" si="5"/>
        <v>732334.31</v>
      </c>
      <c r="AO26" s="24">
        <f t="shared" si="6"/>
        <v>-243724.54000000004</v>
      </c>
    </row>
    <row r="27" spans="1:41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2554</v>
      </c>
      <c r="F27">
        <v>978635.33</v>
      </c>
      <c r="G27">
        <v>0</v>
      </c>
      <c r="H27">
        <v>16253.44</v>
      </c>
      <c r="J27">
        <v>1673971.85</v>
      </c>
      <c r="K27">
        <v>171069.6</v>
      </c>
      <c r="O27">
        <v>27.6</v>
      </c>
      <c r="R27">
        <v>1286.6600000000001</v>
      </c>
      <c r="U27">
        <v>-1167632.8500000001</v>
      </c>
      <c r="V27">
        <v>3908830.71</v>
      </c>
      <c r="X27">
        <v>729643.17</v>
      </c>
      <c r="Y27">
        <v>17</v>
      </c>
      <c r="Z27">
        <v>439.73</v>
      </c>
      <c r="AA27">
        <v>649400</v>
      </c>
      <c r="AB27">
        <v>246405</v>
      </c>
      <c r="AC27">
        <v>773784</v>
      </c>
      <c r="AE27">
        <v>6204</v>
      </c>
      <c r="AF27">
        <v>655613.05000000005</v>
      </c>
      <c r="AG27">
        <v>92885.75</v>
      </c>
      <c r="AJ27" s="59">
        <f t="shared" si="1"/>
        <v>994888.7699999999</v>
      </c>
      <c r="AK27" s="29">
        <f t="shared" si="2"/>
        <v>1314.26</v>
      </c>
      <c r="AL27" s="19">
        <f t="shared" si="3"/>
        <v>993574.50999999989</v>
      </c>
      <c r="AM27" s="13">
        <f t="shared" si="4"/>
        <v>1625904.9</v>
      </c>
      <c r="AN27" s="14">
        <f t="shared" si="5"/>
        <v>1528486.8</v>
      </c>
      <c r="AO27" s="24">
        <f t="shared" si="6"/>
        <v>97418.09999999986</v>
      </c>
    </row>
    <row r="28" spans="1:41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2555</v>
      </c>
      <c r="F28">
        <v>403856.81</v>
      </c>
      <c r="G28">
        <v>0</v>
      </c>
      <c r="H28">
        <v>80612.78</v>
      </c>
      <c r="K28">
        <v>184142.99</v>
      </c>
      <c r="O28">
        <v>2066</v>
      </c>
      <c r="R28">
        <v>-1087</v>
      </c>
      <c r="U28">
        <v>-1311051.0900000001</v>
      </c>
      <c r="V28">
        <v>1729962.99</v>
      </c>
      <c r="X28">
        <v>611038.31000000006</v>
      </c>
      <c r="AA28">
        <v>750000</v>
      </c>
      <c r="AB28">
        <v>30680.42</v>
      </c>
      <c r="AC28">
        <v>834403</v>
      </c>
      <c r="AF28">
        <v>287189.84999999998</v>
      </c>
      <c r="AG28">
        <v>21404.2</v>
      </c>
      <c r="AJ28" s="59">
        <f t="shared" si="1"/>
        <v>484469.58999999997</v>
      </c>
      <c r="AK28" s="29">
        <f t="shared" si="2"/>
        <v>979</v>
      </c>
      <c r="AL28" s="19">
        <f t="shared" si="3"/>
        <v>483490.58999999997</v>
      </c>
      <c r="AM28" s="13">
        <f t="shared" si="4"/>
        <v>1391718.73</v>
      </c>
      <c r="AN28" s="14">
        <f t="shared" si="5"/>
        <v>1142997.05</v>
      </c>
      <c r="AO28" s="24">
        <f t="shared" si="6"/>
        <v>248721.67999999993</v>
      </c>
    </row>
    <row r="29" spans="1:41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2556</v>
      </c>
      <c r="F29">
        <v>661365.02</v>
      </c>
      <c r="G29">
        <v>0</v>
      </c>
      <c r="H29">
        <v>470564.21</v>
      </c>
      <c r="J29">
        <v>3297519.68</v>
      </c>
      <c r="K29">
        <v>612793</v>
      </c>
      <c r="P29">
        <v>339823.45</v>
      </c>
      <c r="R29">
        <v>8882</v>
      </c>
      <c r="U29">
        <v>1869338.16</v>
      </c>
      <c r="V29">
        <v>2399403.2599999998</v>
      </c>
      <c r="X29">
        <v>736522.19</v>
      </c>
      <c r="Z29">
        <v>11.4</v>
      </c>
      <c r="AA29">
        <v>1021450</v>
      </c>
      <c r="AB29">
        <v>96540</v>
      </c>
      <c r="AC29">
        <v>1068966</v>
      </c>
      <c r="AE29">
        <v>880</v>
      </c>
      <c r="AF29">
        <v>298978</v>
      </c>
      <c r="AG29">
        <v>50904.55</v>
      </c>
      <c r="AI29">
        <v>10000</v>
      </c>
      <c r="AJ29" s="59">
        <f t="shared" si="1"/>
        <v>1131929.23</v>
      </c>
      <c r="AK29" s="29">
        <f t="shared" si="2"/>
        <v>348705.45</v>
      </c>
      <c r="AL29" s="19">
        <f t="shared" si="3"/>
        <v>783223.78</v>
      </c>
      <c r="AM29" s="13">
        <f t="shared" si="4"/>
        <v>1854523.5899999999</v>
      </c>
      <c r="AN29" s="14">
        <f t="shared" si="5"/>
        <v>1429728.55</v>
      </c>
      <c r="AO29" s="24">
        <f t="shared" si="6"/>
        <v>424795.0399999998</v>
      </c>
    </row>
    <row r="30" spans="1:41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2557</v>
      </c>
      <c r="F30">
        <v>929202.78</v>
      </c>
      <c r="G30">
        <v>0</v>
      </c>
      <c r="H30">
        <v>71351.740000000005</v>
      </c>
      <c r="J30">
        <v>-67207.009999999995</v>
      </c>
      <c r="K30">
        <v>799939.17</v>
      </c>
      <c r="R30">
        <v>460081.15</v>
      </c>
      <c r="U30">
        <v>-1401211.87</v>
      </c>
      <c r="V30">
        <v>2787489.35</v>
      </c>
      <c r="X30">
        <v>751638.34</v>
      </c>
      <c r="Z30">
        <v>33.4</v>
      </c>
      <c r="AB30">
        <v>24646.400000000001</v>
      </c>
      <c r="AC30">
        <v>127096</v>
      </c>
      <c r="AD30">
        <v>14412</v>
      </c>
      <c r="AF30">
        <v>616441.99</v>
      </c>
      <c r="AG30">
        <v>131240.1</v>
      </c>
      <c r="AI30">
        <v>200</v>
      </c>
      <c r="AJ30" s="59">
        <f t="shared" si="1"/>
        <v>1000554.52</v>
      </c>
      <c r="AK30" s="29">
        <f t="shared" si="2"/>
        <v>460081.15</v>
      </c>
      <c r="AL30" s="19">
        <f t="shared" si="3"/>
        <v>540473.37</v>
      </c>
      <c r="AM30" s="13">
        <f t="shared" si="4"/>
        <v>776318.14</v>
      </c>
      <c r="AN30" s="14">
        <f t="shared" si="5"/>
        <v>889390.09</v>
      </c>
      <c r="AO30" s="24">
        <f t="shared" si="6"/>
        <v>-113071.94999999995</v>
      </c>
    </row>
    <row r="31" spans="1:41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2558</v>
      </c>
      <c r="F31">
        <v>1064895.69</v>
      </c>
      <c r="G31">
        <v>0</v>
      </c>
      <c r="H31">
        <v>123494.48</v>
      </c>
      <c r="J31">
        <v>2116474.15</v>
      </c>
      <c r="K31">
        <v>459912.99</v>
      </c>
      <c r="R31">
        <v>61966.879999999997</v>
      </c>
      <c r="U31">
        <v>-752170.66</v>
      </c>
      <c r="V31">
        <v>3676859.92</v>
      </c>
      <c r="X31">
        <v>1024959.88</v>
      </c>
      <c r="Z31">
        <v>398.2</v>
      </c>
      <c r="AB31">
        <v>236440</v>
      </c>
      <c r="AC31">
        <v>65584.39</v>
      </c>
      <c r="AD31">
        <v>1460</v>
      </c>
      <c r="AF31">
        <v>327028.5</v>
      </c>
      <c r="AG31">
        <v>69604.02</v>
      </c>
      <c r="AI31">
        <v>20000</v>
      </c>
      <c r="AJ31" s="59">
        <f t="shared" si="1"/>
        <v>1188390.17</v>
      </c>
      <c r="AK31" s="29">
        <f t="shared" si="2"/>
        <v>61966.879999999997</v>
      </c>
      <c r="AL31" s="19">
        <f t="shared" si="3"/>
        <v>1126423.29</v>
      </c>
      <c r="AM31" s="13">
        <f t="shared" si="4"/>
        <v>1261798.08</v>
      </c>
      <c r="AN31" s="14">
        <f t="shared" si="5"/>
        <v>483676.91000000003</v>
      </c>
      <c r="AO31" s="24">
        <f t="shared" si="6"/>
        <v>778121.17</v>
      </c>
    </row>
    <row r="32" spans="1:41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2559</v>
      </c>
      <c r="F32">
        <v>128773.9</v>
      </c>
      <c r="G32">
        <v>647837.81000000006</v>
      </c>
      <c r="H32">
        <v>90831.67</v>
      </c>
      <c r="J32">
        <v>1942772.17</v>
      </c>
      <c r="K32">
        <v>222442.58</v>
      </c>
      <c r="R32">
        <v>-13740</v>
      </c>
      <c r="U32">
        <v>305931.57</v>
      </c>
      <c r="V32">
        <v>1990284.18</v>
      </c>
      <c r="W32">
        <v>-33.53</v>
      </c>
      <c r="X32">
        <v>1254168.99</v>
      </c>
      <c r="AB32">
        <v>-98200</v>
      </c>
      <c r="AC32">
        <v>183556</v>
      </c>
      <c r="AF32">
        <v>156293.38</v>
      </c>
      <c r="AG32">
        <v>45633.7</v>
      </c>
      <c r="AH32">
        <v>270</v>
      </c>
      <c r="AI32">
        <v>20000</v>
      </c>
      <c r="AJ32" s="59">
        <f t="shared" si="1"/>
        <v>867443.38000000012</v>
      </c>
      <c r="AK32" s="29">
        <f t="shared" si="2"/>
        <v>-13740</v>
      </c>
      <c r="AL32" s="19">
        <f t="shared" si="3"/>
        <v>881183.38000000012</v>
      </c>
      <c r="AM32" s="13">
        <f t="shared" si="4"/>
        <v>1155935.46</v>
      </c>
      <c r="AN32" s="14">
        <f t="shared" si="5"/>
        <v>405753.08</v>
      </c>
      <c r="AO32" s="24">
        <f t="shared" si="6"/>
        <v>750182.37999999989</v>
      </c>
    </row>
    <row r="33" spans="1:41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2560</v>
      </c>
      <c r="F33">
        <v>535828.31999999995</v>
      </c>
      <c r="G33">
        <v>0</v>
      </c>
      <c r="H33">
        <v>527975.42000000004</v>
      </c>
      <c r="J33">
        <v>1118051.78</v>
      </c>
      <c r="K33">
        <v>68006.5</v>
      </c>
      <c r="R33">
        <v>538260</v>
      </c>
      <c r="U33">
        <v>-1251320.51</v>
      </c>
      <c r="V33">
        <v>2688683.71</v>
      </c>
      <c r="X33">
        <v>711113.56</v>
      </c>
      <c r="AC33">
        <v>190832</v>
      </c>
      <c r="AF33">
        <v>221601.69</v>
      </c>
      <c r="AG33">
        <v>24441.05</v>
      </c>
      <c r="AJ33" s="59">
        <f t="shared" si="1"/>
        <v>1063803.74</v>
      </c>
      <c r="AK33" s="29">
        <f t="shared" si="2"/>
        <v>538260</v>
      </c>
      <c r="AL33" s="19">
        <f t="shared" si="3"/>
        <v>525543.74</v>
      </c>
      <c r="AM33" s="13">
        <f t="shared" si="4"/>
        <v>711113.56</v>
      </c>
      <c r="AN33" s="14">
        <f t="shared" si="5"/>
        <v>436874.74</v>
      </c>
      <c r="AO33" s="24">
        <f t="shared" si="6"/>
        <v>274238.82000000007</v>
      </c>
    </row>
    <row r="34" spans="1:41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2561</v>
      </c>
      <c r="F34">
        <v>1119892.06</v>
      </c>
      <c r="G34">
        <v>0</v>
      </c>
      <c r="H34">
        <v>111457.67</v>
      </c>
      <c r="J34">
        <v>3</v>
      </c>
      <c r="K34">
        <v>81461.2</v>
      </c>
      <c r="O34">
        <v>18000</v>
      </c>
      <c r="R34">
        <v>9</v>
      </c>
      <c r="U34">
        <v>-182044.27</v>
      </c>
      <c r="V34">
        <v>1153430.04</v>
      </c>
      <c r="X34">
        <v>604790.84</v>
      </c>
      <c r="Z34">
        <v>181.17</v>
      </c>
      <c r="AA34">
        <v>337110</v>
      </c>
      <c r="AB34">
        <v>136987.5</v>
      </c>
      <c r="AC34">
        <v>453108</v>
      </c>
      <c r="AF34">
        <v>297516.34999999998</v>
      </c>
      <c r="AG34">
        <v>26</v>
      </c>
      <c r="AI34">
        <v>5000</v>
      </c>
      <c r="AJ34" s="59">
        <f t="shared" si="1"/>
        <v>1231349.73</v>
      </c>
      <c r="AK34" s="29">
        <f t="shared" si="2"/>
        <v>18009</v>
      </c>
      <c r="AL34" s="19">
        <f t="shared" si="3"/>
        <v>1213340.73</v>
      </c>
      <c r="AM34" s="13">
        <f t="shared" si="4"/>
        <v>1079069.51</v>
      </c>
      <c r="AN34" s="14">
        <f t="shared" si="5"/>
        <v>755650.35</v>
      </c>
      <c r="AO34" s="24">
        <f t="shared" si="6"/>
        <v>323419.16000000003</v>
      </c>
    </row>
    <row r="35" spans="1:41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2562</v>
      </c>
      <c r="F35">
        <v>777945.83</v>
      </c>
      <c r="G35">
        <v>0</v>
      </c>
      <c r="H35">
        <v>697175.16</v>
      </c>
      <c r="J35">
        <v>-13738.96</v>
      </c>
      <c r="K35">
        <v>-17288</v>
      </c>
      <c r="O35">
        <v>29675</v>
      </c>
      <c r="R35">
        <v>416.97</v>
      </c>
      <c r="U35">
        <v>-1484933.19</v>
      </c>
      <c r="V35">
        <v>2737074.7</v>
      </c>
      <c r="X35">
        <v>632905.12</v>
      </c>
      <c r="Z35">
        <v>328.72</v>
      </c>
      <c r="AA35">
        <v>693570</v>
      </c>
      <c r="AB35">
        <v>132206.25</v>
      </c>
      <c r="AC35">
        <v>755080</v>
      </c>
      <c r="AD35">
        <v>1020</v>
      </c>
      <c r="AE35">
        <v>5568</v>
      </c>
      <c r="AF35">
        <v>485178.04</v>
      </c>
      <c r="AG35">
        <v>45303.5</v>
      </c>
      <c r="AI35">
        <v>5000</v>
      </c>
      <c r="AJ35" s="59">
        <f t="shared" si="1"/>
        <v>1475120.99</v>
      </c>
      <c r="AK35" s="29">
        <f t="shared" si="2"/>
        <v>30091.97</v>
      </c>
      <c r="AL35" s="19">
        <f t="shared" si="3"/>
        <v>1445029.02</v>
      </c>
      <c r="AM35" s="13">
        <f t="shared" si="4"/>
        <v>1459010.0899999999</v>
      </c>
      <c r="AN35" s="14">
        <f t="shared" si="5"/>
        <v>1297149.54</v>
      </c>
      <c r="AO35" s="24">
        <f t="shared" si="6"/>
        <v>161860.54999999981</v>
      </c>
    </row>
    <row r="36" spans="1:41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2563</v>
      </c>
      <c r="F36">
        <v>813951.82</v>
      </c>
      <c r="G36">
        <v>0</v>
      </c>
      <c r="H36">
        <v>181304.28</v>
      </c>
      <c r="J36">
        <v>8053.75</v>
      </c>
      <c r="K36">
        <v>35891.769999999997</v>
      </c>
      <c r="O36">
        <v>6300</v>
      </c>
      <c r="R36">
        <v>0</v>
      </c>
      <c r="U36">
        <v>-739424.49</v>
      </c>
      <c r="V36">
        <v>1656318.18</v>
      </c>
      <c r="X36">
        <v>399303</v>
      </c>
      <c r="Y36">
        <v>2500</v>
      </c>
      <c r="Z36">
        <v>1649.02</v>
      </c>
      <c r="AA36">
        <v>589850</v>
      </c>
      <c r="AC36">
        <v>682399</v>
      </c>
      <c r="AE36">
        <v>7344</v>
      </c>
      <c r="AF36">
        <v>171789.52</v>
      </c>
      <c r="AG36">
        <v>10761.57</v>
      </c>
      <c r="AI36">
        <v>5000</v>
      </c>
      <c r="AJ36" s="59">
        <f t="shared" si="1"/>
        <v>995256.1</v>
      </c>
      <c r="AK36" s="29">
        <f t="shared" si="2"/>
        <v>6300</v>
      </c>
      <c r="AL36" s="19">
        <f t="shared" si="3"/>
        <v>988956.1</v>
      </c>
      <c r="AM36" s="13">
        <f t="shared" si="4"/>
        <v>993302.02</v>
      </c>
      <c r="AN36" s="14">
        <f t="shared" si="5"/>
        <v>877294.09</v>
      </c>
      <c r="AO36" s="24">
        <f t="shared" si="6"/>
        <v>116007.93000000005</v>
      </c>
    </row>
    <row r="37" spans="1:41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2564</v>
      </c>
      <c r="F37">
        <v>1135276.8600000001</v>
      </c>
      <c r="G37">
        <v>0</v>
      </c>
      <c r="H37">
        <v>320035.20000000001</v>
      </c>
      <c r="J37">
        <v>47072.63</v>
      </c>
      <c r="K37">
        <v>71991.95</v>
      </c>
      <c r="O37">
        <v>185114</v>
      </c>
      <c r="R37">
        <v>0</v>
      </c>
      <c r="U37">
        <v>328751.82</v>
      </c>
      <c r="V37">
        <v>1118559.83</v>
      </c>
      <c r="X37">
        <v>440391.32</v>
      </c>
      <c r="Z37">
        <v>587.12</v>
      </c>
      <c r="AA37">
        <v>566000</v>
      </c>
      <c r="AB37">
        <v>54500</v>
      </c>
      <c r="AC37">
        <v>798683</v>
      </c>
      <c r="AE37">
        <v>7080</v>
      </c>
      <c r="AF37">
        <v>301914.39</v>
      </c>
      <c r="AG37">
        <v>6850.06</v>
      </c>
      <c r="AI37">
        <v>5000</v>
      </c>
      <c r="AJ37" s="59">
        <f t="shared" si="1"/>
        <v>1455312.06</v>
      </c>
      <c r="AK37" s="29">
        <f t="shared" si="2"/>
        <v>185114</v>
      </c>
      <c r="AL37" s="19">
        <f t="shared" si="3"/>
        <v>1270198.06</v>
      </c>
      <c r="AM37" s="13">
        <f t="shared" si="4"/>
        <v>1061478.44</v>
      </c>
      <c r="AN37" s="14">
        <f t="shared" si="5"/>
        <v>1119527.4500000002</v>
      </c>
      <c r="AO37" s="24">
        <f t="shared" si="6"/>
        <v>-58049.010000000242</v>
      </c>
    </row>
    <row r="38" spans="1:41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2565</v>
      </c>
      <c r="F38">
        <v>393217.06</v>
      </c>
      <c r="G38">
        <v>0</v>
      </c>
      <c r="H38">
        <v>501830.2</v>
      </c>
      <c r="J38">
        <v>-287107.53000000003</v>
      </c>
      <c r="K38">
        <v>-191097.65</v>
      </c>
      <c r="O38">
        <v>1586.25</v>
      </c>
      <c r="R38">
        <v>1611</v>
      </c>
      <c r="U38">
        <v>-1081536.54</v>
      </c>
      <c r="V38">
        <v>1381444.13</v>
      </c>
      <c r="X38">
        <v>563828.75</v>
      </c>
      <c r="Z38">
        <v>23.46</v>
      </c>
      <c r="AA38">
        <v>594870</v>
      </c>
      <c r="AB38">
        <v>51900</v>
      </c>
      <c r="AC38">
        <v>719109</v>
      </c>
      <c r="AD38">
        <v>2520</v>
      </c>
      <c r="AE38">
        <v>4700</v>
      </c>
      <c r="AF38">
        <v>284968.13</v>
      </c>
      <c r="AG38">
        <v>80587.839999999997</v>
      </c>
      <c r="AI38">
        <v>5000</v>
      </c>
      <c r="AJ38" s="59">
        <f t="shared" si="1"/>
        <v>895047.26</v>
      </c>
      <c r="AK38" s="29">
        <f t="shared" si="2"/>
        <v>3197.25</v>
      </c>
      <c r="AL38" s="19">
        <f t="shared" si="3"/>
        <v>891850.01</v>
      </c>
      <c r="AM38" s="13">
        <f t="shared" si="4"/>
        <v>1210622.21</v>
      </c>
      <c r="AN38" s="14">
        <f t="shared" si="5"/>
        <v>1096884.97</v>
      </c>
      <c r="AO38" s="24">
        <f t="shared" si="6"/>
        <v>113737.23999999999</v>
      </c>
    </row>
    <row r="39" spans="1:41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2566</v>
      </c>
      <c r="F39">
        <v>550098.94999999995</v>
      </c>
      <c r="G39">
        <v>0</v>
      </c>
      <c r="H39">
        <v>406948.79</v>
      </c>
      <c r="J39">
        <v>20085.689999999999</v>
      </c>
      <c r="K39">
        <v>2860.57</v>
      </c>
      <c r="R39">
        <v>521.91</v>
      </c>
      <c r="U39">
        <v>-377077.7</v>
      </c>
      <c r="V39">
        <v>1240631.49</v>
      </c>
      <c r="X39">
        <v>455973.66</v>
      </c>
      <c r="Z39">
        <v>170</v>
      </c>
      <c r="AA39">
        <v>849000</v>
      </c>
      <c r="AB39">
        <v>76000</v>
      </c>
      <c r="AC39">
        <v>973362.83</v>
      </c>
      <c r="AD39">
        <v>11542</v>
      </c>
      <c r="AE39">
        <v>12512</v>
      </c>
      <c r="AF39">
        <v>221126.77</v>
      </c>
      <c r="AG39">
        <v>41681.760000000002</v>
      </c>
      <c r="AI39">
        <v>5000</v>
      </c>
      <c r="AJ39" s="59">
        <f t="shared" si="1"/>
        <v>957047.74</v>
      </c>
      <c r="AK39" s="29">
        <f t="shared" si="2"/>
        <v>521.91</v>
      </c>
      <c r="AL39" s="19">
        <f t="shared" si="3"/>
        <v>956525.83</v>
      </c>
      <c r="AM39" s="13">
        <f t="shared" si="4"/>
        <v>1381143.66</v>
      </c>
      <c r="AN39" s="14">
        <f t="shared" si="5"/>
        <v>1265225.3599999999</v>
      </c>
      <c r="AO39" s="24">
        <f t="shared" si="6"/>
        <v>115918.30000000005</v>
      </c>
    </row>
    <row r="40" spans="1:41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2567</v>
      </c>
      <c r="F40">
        <v>1218346.21</v>
      </c>
      <c r="G40">
        <v>0</v>
      </c>
      <c r="H40">
        <v>128162.53</v>
      </c>
      <c r="J40">
        <v>-248995.32</v>
      </c>
      <c r="K40">
        <v>306675.26</v>
      </c>
      <c r="O40">
        <v>8540</v>
      </c>
      <c r="R40">
        <v>2709.42</v>
      </c>
      <c r="U40">
        <v>-680139.67</v>
      </c>
      <c r="V40">
        <v>2356118.79</v>
      </c>
      <c r="X40">
        <v>504757.93</v>
      </c>
      <c r="Z40">
        <v>43.57</v>
      </c>
      <c r="AA40">
        <v>281920</v>
      </c>
      <c r="AB40">
        <v>108820</v>
      </c>
      <c r="AC40">
        <v>422370</v>
      </c>
      <c r="AF40">
        <v>445257.24</v>
      </c>
      <c r="AG40">
        <v>305954.12</v>
      </c>
      <c r="AI40">
        <v>5000</v>
      </c>
      <c r="AJ40" s="59">
        <f t="shared" si="1"/>
        <v>1346508.74</v>
      </c>
      <c r="AK40" s="29">
        <f t="shared" si="2"/>
        <v>11249.42</v>
      </c>
      <c r="AL40" s="19">
        <f t="shared" si="3"/>
        <v>1335259.32</v>
      </c>
      <c r="AM40" s="13">
        <f t="shared" si="4"/>
        <v>895541.5</v>
      </c>
      <c r="AN40" s="14">
        <f t="shared" si="5"/>
        <v>1178581.3599999999</v>
      </c>
      <c r="AO40" s="24">
        <f t="shared" si="6"/>
        <v>-283039.85999999987</v>
      </c>
    </row>
    <row r="41" spans="1:41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2568</v>
      </c>
      <c r="F41">
        <v>95324.95</v>
      </c>
      <c r="G41">
        <v>3840</v>
      </c>
      <c r="H41">
        <v>60630.22</v>
      </c>
      <c r="J41">
        <v>-74112.63</v>
      </c>
      <c r="K41">
        <v>83361.05</v>
      </c>
      <c r="O41">
        <v>9832</v>
      </c>
      <c r="Q41">
        <v>2759</v>
      </c>
      <c r="R41">
        <v>1761.62</v>
      </c>
      <c r="T41">
        <v>7872.88</v>
      </c>
      <c r="U41">
        <v>-1773167.21</v>
      </c>
      <c r="V41">
        <v>1990390.15</v>
      </c>
      <c r="X41">
        <v>321072.14</v>
      </c>
      <c r="Z41">
        <v>138.49</v>
      </c>
      <c r="AB41">
        <v>107924</v>
      </c>
      <c r="AC41">
        <v>63155</v>
      </c>
      <c r="AE41">
        <v>20635</v>
      </c>
      <c r="AF41">
        <v>373252.1</v>
      </c>
      <c r="AG41">
        <v>37497.379999999997</v>
      </c>
      <c r="AI41">
        <v>5000</v>
      </c>
      <c r="AJ41" s="59">
        <f t="shared" si="1"/>
        <v>159795.16999999998</v>
      </c>
      <c r="AK41" s="29">
        <f t="shared" si="2"/>
        <v>14352.619999999999</v>
      </c>
      <c r="AL41" s="19">
        <f t="shared" si="3"/>
        <v>145442.54999999999</v>
      </c>
      <c r="AM41" s="13">
        <f t="shared" si="4"/>
        <v>429134.63</v>
      </c>
      <c r="AN41" s="14">
        <f t="shared" si="5"/>
        <v>499539.48</v>
      </c>
      <c r="AO41" s="24">
        <f t="shared" si="6"/>
        <v>-70404.849999999977</v>
      </c>
    </row>
    <row r="42" spans="1:41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2569</v>
      </c>
      <c r="F42">
        <v>431285.61</v>
      </c>
      <c r="G42">
        <v>123821.71</v>
      </c>
      <c r="H42">
        <v>381467.37</v>
      </c>
      <c r="J42">
        <v>288142.64</v>
      </c>
      <c r="K42">
        <v>244084.55</v>
      </c>
      <c r="R42">
        <v>320.91000000000003</v>
      </c>
      <c r="U42">
        <v>911642.27</v>
      </c>
      <c r="V42">
        <v>498635.02</v>
      </c>
      <c r="X42">
        <v>535672.81999999995</v>
      </c>
      <c r="Z42">
        <v>320.42</v>
      </c>
      <c r="AA42">
        <v>181150</v>
      </c>
      <c r="AB42">
        <v>45500</v>
      </c>
      <c r="AC42">
        <v>236258</v>
      </c>
      <c r="AD42">
        <v>720</v>
      </c>
      <c r="AE42">
        <v>6420</v>
      </c>
      <c r="AF42">
        <v>449319.86</v>
      </c>
      <c r="AG42">
        <v>6721.7</v>
      </c>
      <c r="AI42">
        <v>5000</v>
      </c>
      <c r="AJ42" s="59">
        <f t="shared" si="1"/>
        <v>936574.69</v>
      </c>
      <c r="AK42" s="29">
        <f t="shared" si="2"/>
        <v>320.91000000000003</v>
      </c>
      <c r="AL42" s="19">
        <f t="shared" si="3"/>
        <v>936253.77999999991</v>
      </c>
      <c r="AM42" s="13">
        <f t="shared" si="4"/>
        <v>762643.24</v>
      </c>
      <c r="AN42" s="14">
        <f t="shared" si="5"/>
        <v>704439.55999999994</v>
      </c>
      <c r="AO42" s="24">
        <f t="shared" si="6"/>
        <v>58203.680000000051</v>
      </c>
    </row>
    <row r="43" spans="1:41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2570</v>
      </c>
      <c r="F43">
        <v>130169.25</v>
      </c>
      <c r="G43">
        <v>0</v>
      </c>
      <c r="H43">
        <v>342696.1</v>
      </c>
      <c r="J43">
        <v>2</v>
      </c>
      <c r="K43">
        <v>6987.72</v>
      </c>
      <c r="O43">
        <v>893.75</v>
      </c>
      <c r="R43">
        <v>403.31</v>
      </c>
      <c r="U43">
        <v>-12441.39</v>
      </c>
      <c r="V43">
        <v>452082.82</v>
      </c>
      <c r="X43">
        <v>409970.47</v>
      </c>
      <c r="Z43">
        <v>126.6</v>
      </c>
      <c r="AA43">
        <v>338480</v>
      </c>
      <c r="AB43">
        <v>56500</v>
      </c>
      <c r="AC43">
        <v>455242.93</v>
      </c>
      <c r="AD43">
        <v>5220</v>
      </c>
      <c r="AE43">
        <v>6220</v>
      </c>
      <c r="AF43">
        <v>289891.5</v>
      </c>
      <c r="AG43">
        <v>4586.0600000000004</v>
      </c>
      <c r="AI43">
        <v>5000</v>
      </c>
      <c r="AJ43" s="59">
        <f t="shared" si="1"/>
        <v>472865.35</v>
      </c>
      <c r="AK43" s="29">
        <f t="shared" si="2"/>
        <v>1297.06</v>
      </c>
      <c r="AL43" s="19">
        <f t="shared" si="3"/>
        <v>471568.29</v>
      </c>
      <c r="AM43" s="13">
        <f t="shared" si="4"/>
        <v>805077.07</v>
      </c>
      <c r="AN43" s="14">
        <f t="shared" si="5"/>
        <v>766160.49</v>
      </c>
      <c r="AO43" s="24">
        <f t="shared" si="6"/>
        <v>38916.579999999958</v>
      </c>
    </row>
    <row r="44" spans="1:41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2571</v>
      </c>
      <c r="F44">
        <v>774934.01</v>
      </c>
      <c r="G44">
        <v>0</v>
      </c>
      <c r="H44">
        <v>79329.58</v>
      </c>
      <c r="J44">
        <v>98994.98</v>
      </c>
      <c r="K44">
        <v>193616.01</v>
      </c>
      <c r="R44">
        <v>0</v>
      </c>
      <c r="U44">
        <v>-4349884.4800000004</v>
      </c>
      <c r="V44">
        <v>5378772.1500000004</v>
      </c>
      <c r="X44">
        <v>441050.39</v>
      </c>
      <c r="Z44">
        <v>67.510000000000005</v>
      </c>
      <c r="AA44">
        <v>496700</v>
      </c>
      <c r="AB44">
        <v>49000</v>
      </c>
      <c r="AC44">
        <v>568963</v>
      </c>
      <c r="AD44">
        <v>3888</v>
      </c>
      <c r="AF44">
        <v>281915.2</v>
      </c>
      <c r="AG44">
        <v>9064.7900000000009</v>
      </c>
      <c r="AI44">
        <v>5000</v>
      </c>
      <c r="AJ44" s="59">
        <f t="shared" si="1"/>
        <v>854263.59</v>
      </c>
      <c r="AK44" s="29">
        <f t="shared" si="2"/>
        <v>0</v>
      </c>
      <c r="AL44" s="19">
        <f t="shared" si="3"/>
        <v>854263.59</v>
      </c>
      <c r="AM44" s="13">
        <f t="shared" si="4"/>
        <v>986817.9</v>
      </c>
      <c r="AN44" s="14">
        <f t="shared" si="5"/>
        <v>868830.99</v>
      </c>
      <c r="AO44" s="24">
        <f t="shared" si="6"/>
        <v>117986.91000000003</v>
      </c>
    </row>
    <row r="45" spans="1:41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2572</v>
      </c>
      <c r="F45">
        <v>455212.3</v>
      </c>
      <c r="G45">
        <v>0</v>
      </c>
      <c r="H45">
        <v>408909.24</v>
      </c>
      <c r="J45">
        <v>-176.37</v>
      </c>
      <c r="K45">
        <v>73555.22</v>
      </c>
      <c r="R45">
        <v>685</v>
      </c>
      <c r="U45">
        <v>-774784.22</v>
      </c>
      <c r="V45">
        <v>1780248.13</v>
      </c>
      <c r="X45">
        <v>401075.19</v>
      </c>
      <c r="AA45">
        <v>838900</v>
      </c>
      <c r="AB45">
        <v>123211.75</v>
      </c>
      <c r="AC45">
        <v>1018330.25</v>
      </c>
      <c r="AF45">
        <v>390727.59</v>
      </c>
      <c r="AG45">
        <v>17777.62</v>
      </c>
      <c r="AI45">
        <v>5000</v>
      </c>
      <c r="AJ45" s="59">
        <f t="shared" si="1"/>
        <v>864121.54</v>
      </c>
      <c r="AK45" s="29">
        <f t="shared" si="2"/>
        <v>685</v>
      </c>
      <c r="AL45" s="19">
        <f t="shared" si="3"/>
        <v>863436.54</v>
      </c>
      <c r="AM45" s="13">
        <f t="shared" si="4"/>
        <v>1363186.94</v>
      </c>
      <c r="AN45" s="14">
        <f t="shared" si="5"/>
        <v>1431835.4600000002</v>
      </c>
      <c r="AO45" s="24">
        <f t="shared" si="6"/>
        <v>-68648.520000000251</v>
      </c>
    </row>
    <row r="46" spans="1:41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2573</v>
      </c>
      <c r="F46">
        <v>464901.48</v>
      </c>
      <c r="G46">
        <v>510204.5</v>
      </c>
      <c r="H46">
        <v>52187.11</v>
      </c>
      <c r="J46">
        <v>1767110.72</v>
      </c>
      <c r="K46">
        <v>296692.14</v>
      </c>
      <c r="O46">
        <v>12400</v>
      </c>
      <c r="Q46">
        <v>57130</v>
      </c>
      <c r="R46">
        <v>9618.16</v>
      </c>
      <c r="S46">
        <v>28800</v>
      </c>
      <c r="U46">
        <v>28733.52</v>
      </c>
      <c r="V46">
        <v>2690789.95</v>
      </c>
      <c r="X46">
        <v>623247.06999999995</v>
      </c>
      <c r="AA46">
        <v>645695</v>
      </c>
      <c r="AC46">
        <v>748291</v>
      </c>
      <c r="AD46">
        <v>9236</v>
      </c>
      <c r="AF46">
        <v>242670.75</v>
      </c>
      <c r="AG46">
        <v>120</v>
      </c>
      <c r="AI46">
        <v>5000</v>
      </c>
      <c r="AJ46" s="59">
        <f t="shared" si="1"/>
        <v>1027293.09</v>
      </c>
      <c r="AK46" s="29">
        <f t="shared" si="2"/>
        <v>79148.160000000003</v>
      </c>
      <c r="AL46" s="19">
        <f t="shared" si="3"/>
        <v>948144.92999999993</v>
      </c>
      <c r="AM46" s="13">
        <f t="shared" si="4"/>
        <v>1268942.0699999998</v>
      </c>
      <c r="AN46" s="14">
        <f t="shared" si="5"/>
        <v>1005317.75</v>
      </c>
      <c r="AO46" s="24">
        <f t="shared" si="6"/>
        <v>263624.31999999983</v>
      </c>
    </row>
    <row r="47" spans="1:41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2574</v>
      </c>
      <c r="F47">
        <v>923374.36</v>
      </c>
      <c r="G47">
        <v>10000</v>
      </c>
      <c r="H47">
        <v>174889.94</v>
      </c>
      <c r="J47">
        <v>174696.12</v>
      </c>
      <c r="K47">
        <v>-39973.599999999999</v>
      </c>
      <c r="R47">
        <v>2944.43</v>
      </c>
      <c r="U47">
        <v>-732668.95</v>
      </c>
      <c r="V47">
        <v>2057308.95</v>
      </c>
      <c r="X47">
        <v>212984.63</v>
      </c>
      <c r="AA47">
        <v>501150</v>
      </c>
      <c r="AB47">
        <v>48000</v>
      </c>
      <c r="AC47">
        <v>594783</v>
      </c>
      <c r="AF47">
        <v>199314.38</v>
      </c>
      <c r="AG47">
        <v>32634.86</v>
      </c>
      <c r="AI47">
        <v>20000</v>
      </c>
      <c r="AJ47" s="59">
        <f t="shared" si="1"/>
        <v>1108264.3</v>
      </c>
      <c r="AK47" s="29">
        <f t="shared" si="2"/>
        <v>2944.43</v>
      </c>
      <c r="AL47" s="19">
        <f t="shared" si="3"/>
        <v>1105319.8700000001</v>
      </c>
      <c r="AM47" s="13">
        <f t="shared" si="4"/>
        <v>762134.63</v>
      </c>
      <c r="AN47" s="14">
        <f t="shared" si="5"/>
        <v>846732.24</v>
      </c>
      <c r="AO47" s="24">
        <f t="shared" si="6"/>
        <v>-84597.609999999986</v>
      </c>
    </row>
    <row r="48" spans="1:41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2575</v>
      </c>
      <c r="F48">
        <v>430578.46</v>
      </c>
      <c r="G48">
        <v>0</v>
      </c>
      <c r="H48">
        <v>99554.74</v>
      </c>
      <c r="J48">
        <v>96891.01</v>
      </c>
      <c r="K48">
        <v>105724.6</v>
      </c>
      <c r="O48">
        <v>-11400</v>
      </c>
      <c r="R48">
        <v>0</v>
      </c>
      <c r="U48">
        <v>-1428067.03</v>
      </c>
      <c r="V48">
        <v>1988049.06</v>
      </c>
      <c r="X48">
        <v>422155.55</v>
      </c>
      <c r="Z48">
        <v>473.62</v>
      </c>
      <c r="AB48">
        <v>72000</v>
      </c>
      <c r="AC48">
        <v>108286.5</v>
      </c>
      <c r="AF48">
        <v>175940.36</v>
      </c>
      <c r="AG48">
        <v>21235.53</v>
      </c>
      <c r="AI48">
        <v>5000</v>
      </c>
      <c r="AJ48" s="59">
        <f t="shared" si="1"/>
        <v>530133.20000000007</v>
      </c>
      <c r="AK48" s="29">
        <f t="shared" si="2"/>
        <v>-11400</v>
      </c>
      <c r="AL48" s="19">
        <f t="shared" si="3"/>
        <v>541533.20000000007</v>
      </c>
      <c r="AM48" s="13">
        <f t="shared" si="4"/>
        <v>494629.17</v>
      </c>
      <c r="AN48" s="14">
        <f t="shared" si="5"/>
        <v>310462.39</v>
      </c>
      <c r="AO48" s="24">
        <f t="shared" si="6"/>
        <v>184166.77999999997</v>
      </c>
    </row>
    <row r="49" spans="1:41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2576</v>
      </c>
      <c r="F49">
        <v>244735.72</v>
      </c>
      <c r="G49">
        <v>0</v>
      </c>
      <c r="H49">
        <v>499591.38</v>
      </c>
      <c r="J49">
        <v>-16915.48</v>
      </c>
      <c r="K49">
        <v>165555.85999999999</v>
      </c>
      <c r="R49">
        <v>88.79</v>
      </c>
      <c r="U49">
        <v>-1112959.74</v>
      </c>
      <c r="V49">
        <v>1911374.52</v>
      </c>
      <c r="X49">
        <v>344844.82</v>
      </c>
      <c r="Z49">
        <v>216.47</v>
      </c>
      <c r="AA49">
        <v>356420</v>
      </c>
      <c r="AB49">
        <v>117558.75</v>
      </c>
      <c r="AC49">
        <v>549023.75</v>
      </c>
      <c r="AF49">
        <v>161572.16</v>
      </c>
      <c r="AG49">
        <v>8980.2199999999993</v>
      </c>
      <c r="AI49">
        <v>5000</v>
      </c>
      <c r="AJ49" s="59">
        <f t="shared" si="1"/>
        <v>744327.1</v>
      </c>
      <c r="AK49" s="29">
        <f t="shared" si="2"/>
        <v>88.79</v>
      </c>
      <c r="AL49" s="19">
        <f t="shared" si="3"/>
        <v>744238.30999999994</v>
      </c>
      <c r="AM49" s="13">
        <f t="shared" si="4"/>
        <v>819040.04</v>
      </c>
      <c r="AN49" s="14">
        <f t="shared" si="5"/>
        <v>724576.13</v>
      </c>
      <c r="AO49" s="24">
        <f t="shared" si="6"/>
        <v>94463.910000000033</v>
      </c>
    </row>
    <row r="50" spans="1:41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2577</v>
      </c>
      <c r="F50">
        <v>369471.02</v>
      </c>
      <c r="G50">
        <v>26111.93</v>
      </c>
      <c r="H50">
        <v>100609.58</v>
      </c>
      <c r="J50">
        <v>6</v>
      </c>
      <c r="K50">
        <v>172836.73</v>
      </c>
      <c r="O50">
        <v>47110</v>
      </c>
      <c r="R50">
        <v>0</v>
      </c>
      <c r="U50">
        <v>-1212139.3500000001</v>
      </c>
      <c r="V50">
        <v>1946410.43</v>
      </c>
      <c r="W50">
        <v>143.21</v>
      </c>
      <c r="X50">
        <v>583241.48</v>
      </c>
      <c r="AA50">
        <v>518332.48</v>
      </c>
      <c r="AB50">
        <v>6000</v>
      </c>
      <c r="AC50">
        <v>597952.48</v>
      </c>
      <c r="AD50">
        <v>10380</v>
      </c>
      <c r="AE50">
        <v>9400</v>
      </c>
      <c r="AF50">
        <v>514134.87</v>
      </c>
      <c r="AG50">
        <v>24195.64</v>
      </c>
      <c r="AI50">
        <v>64000</v>
      </c>
      <c r="AJ50" s="59">
        <f t="shared" si="1"/>
        <v>496192.53</v>
      </c>
      <c r="AK50" s="29">
        <f t="shared" si="2"/>
        <v>47110</v>
      </c>
      <c r="AL50" s="19">
        <f t="shared" si="3"/>
        <v>449082.53</v>
      </c>
      <c r="AM50" s="13">
        <f t="shared" si="4"/>
        <v>1107717.17</v>
      </c>
      <c r="AN50" s="14">
        <f t="shared" si="5"/>
        <v>1220062.99</v>
      </c>
      <c r="AO50" s="24">
        <f t="shared" si="6"/>
        <v>-112345.82000000007</v>
      </c>
    </row>
    <row r="51" spans="1:41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2578</v>
      </c>
      <c r="F51">
        <v>247313.34</v>
      </c>
      <c r="G51">
        <v>5005.1000000000004</v>
      </c>
      <c r="H51">
        <v>17907.240000000002</v>
      </c>
      <c r="J51">
        <v>128819.72</v>
      </c>
      <c r="K51">
        <v>119222.53</v>
      </c>
      <c r="O51">
        <v>32804.14</v>
      </c>
      <c r="R51">
        <v>85</v>
      </c>
      <c r="U51">
        <v>-807966.08</v>
      </c>
      <c r="V51">
        <v>1372237.86</v>
      </c>
      <c r="X51">
        <v>263161.40999999997</v>
      </c>
      <c r="Y51">
        <v>42000</v>
      </c>
      <c r="Z51">
        <v>0.17</v>
      </c>
      <c r="AA51">
        <v>304812.59999999998</v>
      </c>
      <c r="AB51">
        <v>7500</v>
      </c>
      <c r="AC51">
        <v>391595.1</v>
      </c>
      <c r="AD51">
        <v>5680</v>
      </c>
      <c r="AE51">
        <v>10216</v>
      </c>
      <c r="AF51">
        <v>256339.20000000001</v>
      </c>
      <c r="AG51">
        <v>18536.87</v>
      </c>
      <c r="AI51">
        <v>14000</v>
      </c>
      <c r="AJ51" s="59">
        <f t="shared" si="1"/>
        <v>270225.68</v>
      </c>
      <c r="AK51" s="29">
        <f t="shared" si="2"/>
        <v>32889.14</v>
      </c>
      <c r="AL51" s="19">
        <f t="shared" si="3"/>
        <v>237336.53999999998</v>
      </c>
      <c r="AM51" s="13">
        <f t="shared" si="4"/>
        <v>617474.17999999993</v>
      </c>
      <c r="AN51" s="14">
        <f t="shared" si="5"/>
        <v>696367.17</v>
      </c>
      <c r="AO51" s="24">
        <f t="shared" si="6"/>
        <v>-78892.990000000107</v>
      </c>
    </row>
    <row r="52" spans="1:41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2579</v>
      </c>
      <c r="F52">
        <v>431004.26</v>
      </c>
      <c r="G52">
        <v>0</v>
      </c>
      <c r="H52">
        <v>49846.52</v>
      </c>
      <c r="J52">
        <v>40779.279999999999</v>
      </c>
      <c r="K52">
        <v>88259.04</v>
      </c>
      <c r="N52">
        <v>4000</v>
      </c>
      <c r="O52">
        <v>38821.300000000003</v>
      </c>
      <c r="R52">
        <v>223.23</v>
      </c>
      <c r="U52">
        <v>203956.98</v>
      </c>
      <c r="V52">
        <v>566631.65</v>
      </c>
      <c r="X52">
        <v>374296.55</v>
      </c>
      <c r="Z52">
        <v>18.73</v>
      </c>
      <c r="AA52">
        <v>537967.5</v>
      </c>
      <c r="AB52">
        <v>12500</v>
      </c>
      <c r="AC52">
        <v>674187.5</v>
      </c>
      <c r="AD52">
        <v>7160</v>
      </c>
      <c r="AE52">
        <v>6000</v>
      </c>
      <c r="AF52">
        <v>410907.94</v>
      </c>
      <c r="AG52">
        <v>16271.4</v>
      </c>
      <c r="AI52">
        <v>14000</v>
      </c>
      <c r="AJ52" s="59">
        <f t="shared" si="1"/>
        <v>480850.78</v>
      </c>
      <c r="AK52" s="29">
        <f t="shared" si="2"/>
        <v>43044.530000000006</v>
      </c>
      <c r="AL52" s="19">
        <f t="shared" si="3"/>
        <v>437806.25</v>
      </c>
      <c r="AM52" s="13">
        <f t="shared" si="4"/>
        <v>924782.78</v>
      </c>
      <c r="AN52" s="14">
        <f t="shared" si="5"/>
        <v>1128526.8399999999</v>
      </c>
      <c r="AO52" s="24">
        <f t="shared" si="6"/>
        <v>-203744.05999999982</v>
      </c>
    </row>
    <row r="53" spans="1:41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2580</v>
      </c>
      <c r="F53">
        <v>358049.45</v>
      </c>
      <c r="G53">
        <v>4295.63</v>
      </c>
      <c r="H53">
        <v>92350.9</v>
      </c>
      <c r="J53">
        <v>967195.7</v>
      </c>
      <c r="K53">
        <v>177998.27</v>
      </c>
      <c r="O53">
        <v>20500</v>
      </c>
      <c r="R53">
        <v>2187.5</v>
      </c>
      <c r="U53">
        <v>-30092.39</v>
      </c>
      <c r="V53">
        <v>1787234.17</v>
      </c>
      <c r="X53">
        <v>367383.03999999998</v>
      </c>
      <c r="Y53">
        <v>126000</v>
      </c>
      <c r="Z53">
        <v>366.69</v>
      </c>
      <c r="AA53">
        <v>356183</v>
      </c>
      <c r="AB53">
        <v>7500</v>
      </c>
      <c r="AC53">
        <v>440531.22</v>
      </c>
      <c r="AD53">
        <v>4680</v>
      </c>
      <c r="AE53">
        <v>4952</v>
      </c>
      <c r="AF53">
        <v>518356.05</v>
      </c>
      <c r="AG53">
        <v>54852.79</v>
      </c>
      <c r="AI53">
        <v>14000</v>
      </c>
      <c r="AJ53" s="59">
        <f t="shared" si="1"/>
        <v>454695.98</v>
      </c>
      <c r="AK53" s="29">
        <f t="shared" si="2"/>
        <v>22687.5</v>
      </c>
      <c r="AL53" s="19">
        <f t="shared" si="3"/>
        <v>432008.48</v>
      </c>
      <c r="AM53" s="13">
        <f t="shared" si="4"/>
        <v>857432.73</v>
      </c>
      <c r="AN53" s="14">
        <f t="shared" si="5"/>
        <v>1037372.06</v>
      </c>
      <c r="AO53" s="24">
        <f t="shared" si="6"/>
        <v>-179939.33000000007</v>
      </c>
    </row>
    <row r="54" spans="1:41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2581</v>
      </c>
      <c r="F54">
        <v>966298.49</v>
      </c>
      <c r="G54">
        <v>149100</v>
      </c>
      <c r="H54">
        <v>25072.2</v>
      </c>
      <c r="J54">
        <v>43189.8</v>
      </c>
      <c r="K54">
        <v>616968.06000000006</v>
      </c>
      <c r="O54">
        <v>17100</v>
      </c>
      <c r="R54">
        <v>112.14</v>
      </c>
      <c r="U54">
        <v>-907390.92</v>
      </c>
      <c r="V54">
        <v>2469567.41</v>
      </c>
      <c r="W54">
        <v>68.78</v>
      </c>
      <c r="X54">
        <v>540060.19999999995</v>
      </c>
      <c r="AA54">
        <v>627690</v>
      </c>
      <c r="AB54">
        <v>166500</v>
      </c>
      <c r="AC54">
        <v>708494</v>
      </c>
      <c r="AD54">
        <v>7972</v>
      </c>
      <c r="AF54">
        <v>360407.76</v>
      </c>
      <c r="AG54">
        <v>36205.300000000003</v>
      </c>
      <c r="AJ54" s="59">
        <f t="shared" si="1"/>
        <v>1140470.69</v>
      </c>
      <c r="AK54" s="29">
        <f t="shared" si="2"/>
        <v>17212.14</v>
      </c>
      <c r="AL54" s="19">
        <f t="shared" si="3"/>
        <v>1123258.55</v>
      </c>
      <c r="AM54" s="13">
        <f t="shared" si="4"/>
        <v>1334318.98</v>
      </c>
      <c r="AN54" s="14">
        <f t="shared" si="5"/>
        <v>1113079.06</v>
      </c>
      <c r="AO54" s="24">
        <f t="shared" si="6"/>
        <v>221239.91999999993</v>
      </c>
    </row>
    <row r="55" spans="1:41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2582</v>
      </c>
      <c r="F55">
        <v>468884.53</v>
      </c>
      <c r="G55">
        <v>0</v>
      </c>
      <c r="H55">
        <v>36282.199999999997</v>
      </c>
      <c r="J55">
        <v>248881.76</v>
      </c>
      <c r="K55">
        <v>106743.72</v>
      </c>
      <c r="N55">
        <v>4000</v>
      </c>
      <c r="O55">
        <v>25900</v>
      </c>
      <c r="R55">
        <v>817.94</v>
      </c>
      <c r="U55">
        <v>-1186733.07</v>
      </c>
      <c r="V55">
        <v>2114448.44</v>
      </c>
      <c r="X55">
        <v>312342.67</v>
      </c>
      <c r="AA55">
        <v>505050</v>
      </c>
      <c r="AB55">
        <v>7500</v>
      </c>
      <c r="AC55">
        <v>512550</v>
      </c>
      <c r="AD55">
        <v>7200</v>
      </c>
      <c r="AE55">
        <v>6632</v>
      </c>
      <c r="AF55">
        <v>348642.74</v>
      </c>
      <c r="AG55">
        <v>33509.03</v>
      </c>
      <c r="AI55">
        <v>14000</v>
      </c>
      <c r="AJ55" s="59">
        <f t="shared" si="1"/>
        <v>505166.73000000004</v>
      </c>
      <c r="AK55" s="29">
        <f t="shared" si="2"/>
        <v>30717.94</v>
      </c>
      <c r="AL55" s="19">
        <f t="shared" si="3"/>
        <v>474448.79000000004</v>
      </c>
      <c r="AM55" s="13">
        <f t="shared" si="4"/>
        <v>824892.66999999993</v>
      </c>
      <c r="AN55" s="14">
        <f t="shared" si="5"/>
        <v>922533.77</v>
      </c>
      <c r="AO55" s="24">
        <f t="shared" si="6"/>
        <v>-97641.100000000093</v>
      </c>
    </row>
    <row r="56" spans="1:41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2583</v>
      </c>
      <c r="F56">
        <v>372723.79</v>
      </c>
      <c r="G56">
        <v>0</v>
      </c>
      <c r="H56">
        <v>36200.559999999998</v>
      </c>
      <c r="J56">
        <v>1184918.31</v>
      </c>
      <c r="K56">
        <v>72590.84</v>
      </c>
      <c r="O56">
        <v>36643.5</v>
      </c>
      <c r="R56">
        <v>0</v>
      </c>
      <c r="U56">
        <v>-1245365.55</v>
      </c>
      <c r="V56">
        <v>2791483.6</v>
      </c>
      <c r="X56">
        <v>387632.39</v>
      </c>
      <c r="Y56">
        <v>192000</v>
      </c>
      <c r="Z56">
        <v>19.260000000000002</v>
      </c>
      <c r="AA56">
        <v>254157</v>
      </c>
      <c r="AB56">
        <v>7500</v>
      </c>
      <c r="AC56">
        <v>334887</v>
      </c>
      <c r="AD56">
        <v>17068</v>
      </c>
      <c r="AF56">
        <v>311888.34999999998</v>
      </c>
      <c r="AG56">
        <v>79793.350000000006</v>
      </c>
      <c r="AI56">
        <v>14000</v>
      </c>
      <c r="AJ56" s="59">
        <f t="shared" si="1"/>
        <v>408924.35</v>
      </c>
      <c r="AK56" s="29">
        <f t="shared" si="2"/>
        <v>36643.5</v>
      </c>
      <c r="AL56" s="19">
        <f t="shared" si="3"/>
        <v>372280.85</v>
      </c>
      <c r="AM56" s="13">
        <f t="shared" si="4"/>
        <v>841308.65</v>
      </c>
      <c r="AN56" s="14">
        <f t="shared" si="5"/>
        <v>757636.7</v>
      </c>
      <c r="AO56" s="24">
        <f t="shared" si="6"/>
        <v>83671.95000000007</v>
      </c>
    </row>
    <row r="57" spans="1:41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2584</v>
      </c>
      <c r="F57">
        <v>939267.22</v>
      </c>
      <c r="G57">
        <v>992438</v>
      </c>
      <c r="H57">
        <v>301769.26</v>
      </c>
      <c r="J57">
        <v>280540.59000000003</v>
      </c>
      <c r="K57">
        <v>188576.56</v>
      </c>
      <c r="N57">
        <v>0</v>
      </c>
      <c r="O57">
        <v>28520</v>
      </c>
      <c r="Q57">
        <v>279876</v>
      </c>
      <c r="R57">
        <v>613.6</v>
      </c>
      <c r="S57">
        <v>1220</v>
      </c>
      <c r="U57">
        <v>133573.07</v>
      </c>
      <c r="V57">
        <v>1683662.57</v>
      </c>
      <c r="X57">
        <v>1144032.8500000001</v>
      </c>
      <c r="Z57">
        <v>912.04</v>
      </c>
      <c r="AA57">
        <v>987994</v>
      </c>
      <c r="AB57">
        <v>38700</v>
      </c>
      <c r="AC57">
        <v>1050837</v>
      </c>
      <c r="AD57">
        <v>2000</v>
      </c>
      <c r="AF57">
        <v>471215.09</v>
      </c>
      <c r="AG57">
        <v>67460.41</v>
      </c>
      <c r="AI57">
        <v>5000</v>
      </c>
      <c r="AJ57" s="59">
        <f t="shared" si="1"/>
        <v>2233474.48</v>
      </c>
      <c r="AK57" s="29">
        <f t="shared" si="2"/>
        <v>309009.59999999998</v>
      </c>
      <c r="AL57" s="19">
        <f t="shared" si="3"/>
        <v>1924464.88</v>
      </c>
      <c r="AM57" s="13">
        <f t="shared" si="4"/>
        <v>2171638.89</v>
      </c>
      <c r="AN57" s="14">
        <f t="shared" si="5"/>
        <v>1596512.5</v>
      </c>
      <c r="AO57" s="24">
        <f t="shared" si="6"/>
        <v>575126.39000000013</v>
      </c>
    </row>
    <row r="58" spans="1:41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2585</v>
      </c>
      <c r="F58">
        <v>886209.83</v>
      </c>
      <c r="G58">
        <v>927200.21</v>
      </c>
      <c r="H58">
        <v>190648.57</v>
      </c>
      <c r="J58">
        <v>-266537.07</v>
      </c>
      <c r="K58">
        <v>386204.38</v>
      </c>
      <c r="N58">
        <v>19800</v>
      </c>
      <c r="O58">
        <v>32270</v>
      </c>
      <c r="Q58">
        <v>134100</v>
      </c>
      <c r="R58">
        <v>40807.379999999997</v>
      </c>
      <c r="S58">
        <v>4311.04</v>
      </c>
      <c r="U58">
        <v>1424.68</v>
      </c>
      <c r="V58">
        <v>1188971.67</v>
      </c>
      <c r="X58">
        <v>1054607.31</v>
      </c>
      <c r="AA58">
        <v>602462.4</v>
      </c>
      <c r="AB58">
        <v>60500</v>
      </c>
      <c r="AC58">
        <v>701429.4</v>
      </c>
      <c r="AF58">
        <v>248319.2</v>
      </c>
      <c r="AG58">
        <v>60779.96</v>
      </c>
      <c r="AI58">
        <v>5000</v>
      </c>
      <c r="AJ58" s="59">
        <f t="shared" si="1"/>
        <v>2004058.61</v>
      </c>
      <c r="AK58" s="29">
        <f t="shared" si="2"/>
        <v>226977.38</v>
      </c>
      <c r="AL58" s="19">
        <f t="shared" si="3"/>
        <v>1777081.23</v>
      </c>
      <c r="AM58" s="13">
        <f t="shared" si="4"/>
        <v>1717569.71</v>
      </c>
      <c r="AN58" s="14">
        <f t="shared" si="5"/>
        <v>1015528.56</v>
      </c>
      <c r="AO58" s="24">
        <f t="shared" si="6"/>
        <v>702041.14999999991</v>
      </c>
    </row>
    <row r="59" spans="1:41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2586</v>
      </c>
      <c r="F59">
        <v>207357.56</v>
      </c>
      <c r="G59">
        <v>283522</v>
      </c>
      <c r="H59">
        <v>49235.02</v>
      </c>
      <c r="J59">
        <v>228775.59</v>
      </c>
      <c r="K59">
        <v>176572.62</v>
      </c>
      <c r="N59">
        <v>0</v>
      </c>
      <c r="O59">
        <v>47205.760000000002</v>
      </c>
      <c r="R59">
        <v>570</v>
      </c>
      <c r="U59">
        <v>-1236489.2</v>
      </c>
      <c r="V59">
        <v>2121250.9300000002</v>
      </c>
      <c r="W59">
        <v>560.64</v>
      </c>
      <c r="X59">
        <v>434343.2</v>
      </c>
      <c r="Y59">
        <v>400</v>
      </c>
      <c r="AA59">
        <v>355435.5</v>
      </c>
      <c r="AB59">
        <v>17700</v>
      </c>
      <c r="AC59">
        <v>475899.5</v>
      </c>
      <c r="AF59">
        <v>249900.69</v>
      </c>
      <c r="AG59">
        <v>69713.850000000006</v>
      </c>
      <c r="AJ59" s="59">
        <f t="shared" si="1"/>
        <v>540114.57999999996</v>
      </c>
      <c r="AK59" s="29">
        <f t="shared" si="2"/>
        <v>47775.76</v>
      </c>
      <c r="AL59" s="19">
        <f t="shared" si="3"/>
        <v>492338.81999999995</v>
      </c>
      <c r="AM59" s="13">
        <f t="shared" si="4"/>
        <v>808439.34000000008</v>
      </c>
      <c r="AN59" s="14">
        <f t="shared" si="5"/>
        <v>795514.03999999992</v>
      </c>
      <c r="AO59" s="24">
        <f t="shared" si="6"/>
        <v>12925.300000000163</v>
      </c>
    </row>
    <row r="60" spans="1:41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2587</v>
      </c>
      <c r="F60">
        <v>876960.77</v>
      </c>
      <c r="G60">
        <v>0</v>
      </c>
      <c r="H60">
        <v>354101.1</v>
      </c>
      <c r="J60">
        <v>8</v>
      </c>
      <c r="K60">
        <v>113923.79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316716.81</v>
      </c>
      <c r="Y60">
        <v>162000</v>
      </c>
      <c r="Z60">
        <v>861.05</v>
      </c>
      <c r="AA60">
        <v>618369.19999999995</v>
      </c>
      <c r="AB60">
        <v>145900</v>
      </c>
      <c r="AC60">
        <v>905770</v>
      </c>
      <c r="AF60">
        <v>414518.29</v>
      </c>
      <c r="AG60">
        <v>65609.98</v>
      </c>
      <c r="AI60">
        <v>5000</v>
      </c>
      <c r="AJ60" s="59">
        <f t="shared" si="1"/>
        <v>1231061.8700000001</v>
      </c>
      <c r="AK60" s="29">
        <f t="shared" si="2"/>
        <v>86961</v>
      </c>
      <c r="AL60" s="19">
        <f t="shared" si="3"/>
        <v>1144100.8700000001</v>
      </c>
      <c r="AM60" s="13">
        <f t="shared" si="4"/>
        <v>1243847.06</v>
      </c>
      <c r="AN60" s="14">
        <f t="shared" si="5"/>
        <v>1390898.27</v>
      </c>
      <c r="AO60" s="24">
        <f t="shared" si="6"/>
        <v>-147051.20999999996</v>
      </c>
    </row>
    <row r="61" spans="1:41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2588</v>
      </c>
      <c r="F61">
        <v>1019752.46</v>
      </c>
      <c r="G61">
        <v>284618.57</v>
      </c>
      <c r="H61">
        <v>126805.2</v>
      </c>
      <c r="J61">
        <v>236399.24</v>
      </c>
      <c r="K61">
        <v>161815.26999999999</v>
      </c>
      <c r="O61">
        <v>30501.65</v>
      </c>
      <c r="Q61">
        <v>438000</v>
      </c>
      <c r="R61">
        <v>4822.07</v>
      </c>
      <c r="U61">
        <v>-1361687.24</v>
      </c>
      <c r="V61">
        <v>2680574.06</v>
      </c>
      <c r="W61">
        <v>630.09</v>
      </c>
      <c r="X61">
        <v>629337.31999999995</v>
      </c>
      <c r="Z61">
        <v>888.6</v>
      </c>
      <c r="AA61">
        <v>597102.19999999995</v>
      </c>
      <c r="AB61">
        <v>299284</v>
      </c>
      <c r="AC61">
        <v>903410.2</v>
      </c>
      <c r="AF61">
        <v>458462.42</v>
      </c>
      <c r="AG61">
        <v>123103.88</v>
      </c>
      <c r="AI61">
        <v>5085.51</v>
      </c>
      <c r="AJ61" s="59">
        <f t="shared" si="1"/>
        <v>1431176.23</v>
      </c>
      <c r="AK61" s="29">
        <f t="shared" si="2"/>
        <v>473323.72000000003</v>
      </c>
      <c r="AL61" s="19">
        <f t="shared" si="3"/>
        <v>957852.51</v>
      </c>
      <c r="AM61" s="13">
        <f t="shared" si="4"/>
        <v>1527242.21</v>
      </c>
      <c r="AN61" s="14">
        <f t="shared" si="5"/>
        <v>1490062.01</v>
      </c>
      <c r="AO61" s="24">
        <f t="shared" si="6"/>
        <v>37180.199999999953</v>
      </c>
    </row>
    <row r="62" spans="1:41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2589</v>
      </c>
      <c r="F62">
        <v>438333.13</v>
      </c>
      <c r="G62">
        <v>396065.09</v>
      </c>
      <c r="H62">
        <v>257146.73</v>
      </c>
      <c r="J62">
        <v>3968.4</v>
      </c>
      <c r="K62">
        <v>368097.89</v>
      </c>
      <c r="O62">
        <v>7620</v>
      </c>
      <c r="Q62">
        <v>4710.92</v>
      </c>
      <c r="R62">
        <v>18100.099999999999</v>
      </c>
      <c r="S62">
        <v>5000</v>
      </c>
      <c r="U62">
        <v>-1002258.55</v>
      </c>
      <c r="V62">
        <v>2191965</v>
      </c>
      <c r="W62">
        <v>745.88</v>
      </c>
      <c r="X62">
        <v>544452.21</v>
      </c>
      <c r="AA62">
        <v>601650</v>
      </c>
      <c r="AC62">
        <v>695000</v>
      </c>
      <c r="AF62">
        <v>173783.3</v>
      </c>
      <c r="AG62">
        <v>39591.019999999997</v>
      </c>
      <c r="AJ62" s="59">
        <f t="shared" si="1"/>
        <v>1091544.95</v>
      </c>
      <c r="AK62" s="29">
        <f t="shared" si="2"/>
        <v>30431.019999999997</v>
      </c>
      <c r="AL62" s="19">
        <f t="shared" si="3"/>
        <v>1061113.93</v>
      </c>
      <c r="AM62" s="13">
        <f t="shared" si="4"/>
        <v>1146848.0899999999</v>
      </c>
      <c r="AN62" s="14">
        <f t="shared" si="5"/>
        <v>908374.32000000007</v>
      </c>
      <c r="AO62" s="24">
        <f t="shared" ref="AO62:AO119" si="7">AM62-AN62</f>
        <v>238473.76999999979</v>
      </c>
    </row>
    <row r="63" spans="1:41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2590</v>
      </c>
      <c r="F63">
        <v>970987.34</v>
      </c>
      <c r="G63">
        <v>1208472.71</v>
      </c>
      <c r="H63">
        <v>64771.03</v>
      </c>
      <c r="J63">
        <v>3357206.08</v>
      </c>
      <c r="K63">
        <v>360818.79</v>
      </c>
      <c r="N63">
        <v>12910</v>
      </c>
      <c r="O63">
        <v>18070</v>
      </c>
      <c r="R63">
        <v>1031</v>
      </c>
      <c r="U63">
        <v>3670311.25</v>
      </c>
      <c r="V63">
        <v>1302561.3500000001</v>
      </c>
      <c r="W63">
        <v>1035.54</v>
      </c>
      <c r="X63">
        <v>1378888.16</v>
      </c>
      <c r="Y63">
        <v>20</v>
      </c>
      <c r="AA63">
        <v>675318</v>
      </c>
      <c r="AB63">
        <v>192920</v>
      </c>
      <c r="AC63">
        <v>868080</v>
      </c>
      <c r="AE63">
        <v>2000</v>
      </c>
      <c r="AF63">
        <v>273258.28000000003</v>
      </c>
      <c r="AG63">
        <v>142471.07</v>
      </c>
      <c r="AI63">
        <v>5000</v>
      </c>
      <c r="AJ63" s="59">
        <f t="shared" si="1"/>
        <v>2244231.0799999996</v>
      </c>
      <c r="AK63" s="29">
        <f t="shared" si="2"/>
        <v>32011</v>
      </c>
      <c r="AL63" s="19">
        <f t="shared" si="3"/>
        <v>2212220.0799999996</v>
      </c>
      <c r="AM63" s="13">
        <f t="shared" si="4"/>
        <v>2248181.7000000002</v>
      </c>
      <c r="AN63" s="14">
        <f t="shared" si="5"/>
        <v>1290809.3500000001</v>
      </c>
      <c r="AO63" s="24">
        <f t="shared" si="7"/>
        <v>957372.35000000009</v>
      </c>
    </row>
    <row r="64" spans="1:41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2591</v>
      </c>
      <c r="F64">
        <v>578775.82999999996</v>
      </c>
      <c r="G64">
        <v>0</v>
      </c>
      <c r="H64">
        <v>194661.2</v>
      </c>
      <c r="J64">
        <v>298386.88</v>
      </c>
      <c r="K64">
        <v>590512.34</v>
      </c>
      <c r="O64">
        <v>6270</v>
      </c>
      <c r="Q64">
        <v>155660</v>
      </c>
      <c r="R64">
        <v>2916.6</v>
      </c>
      <c r="U64">
        <v>-15464.56</v>
      </c>
      <c r="V64">
        <v>1726865.73</v>
      </c>
      <c r="X64">
        <v>416532.2</v>
      </c>
      <c r="Y64">
        <v>62100</v>
      </c>
      <c r="Z64">
        <v>362.57</v>
      </c>
      <c r="AA64">
        <v>695928.9</v>
      </c>
      <c r="AB64">
        <v>132500</v>
      </c>
      <c r="AC64">
        <v>906975.9</v>
      </c>
      <c r="AF64">
        <v>547469.43000000005</v>
      </c>
      <c r="AG64">
        <v>66889.86</v>
      </c>
      <c r="AJ64" s="59">
        <f t="shared" si="1"/>
        <v>773437.03</v>
      </c>
      <c r="AK64" s="29">
        <f t="shared" si="2"/>
        <v>164846.6</v>
      </c>
      <c r="AL64" s="19">
        <f t="shared" si="3"/>
        <v>608590.43000000005</v>
      </c>
      <c r="AM64" s="13">
        <f t="shared" si="4"/>
        <v>1307423.67</v>
      </c>
      <c r="AN64" s="14">
        <f t="shared" si="5"/>
        <v>1521335.1900000002</v>
      </c>
      <c r="AO64" s="24">
        <f t="shared" si="7"/>
        <v>-213911.52000000025</v>
      </c>
    </row>
    <row r="65" spans="1:41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2592</v>
      </c>
      <c r="F65">
        <v>842141.17</v>
      </c>
      <c r="G65">
        <v>276310.15999999997</v>
      </c>
      <c r="H65">
        <v>309042.86</v>
      </c>
      <c r="J65">
        <v>139170.88</v>
      </c>
      <c r="K65">
        <v>482517.53</v>
      </c>
      <c r="N65">
        <v>0</v>
      </c>
      <c r="O65">
        <v>6465.08</v>
      </c>
      <c r="Q65">
        <v>147360</v>
      </c>
      <c r="R65">
        <v>0</v>
      </c>
      <c r="U65">
        <v>653301.87</v>
      </c>
      <c r="V65">
        <v>1340923.19</v>
      </c>
      <c r="X65">
        <v>531127.15</v>
      </c>
      <c r="Y65">
        <v>6000</v>
      </c>
      <c r="Z65">
        <v>794.4</v>
      </c>
      <c r="AA65">
        <v>787067.5</v>
      </c>
      <c r="AC65">
        <v>970671.02</v>
      </c>
      <c r="AD65">
        <v>5411</v>
      </c>
      <c r="AF65">
        <v>365253.87</v>
      </c>
      <c r="AG65">
        <v>77520.7</v>
      </c>
      <c r="AI65">
        <v>5000</v>
      </c>
      <c r="AJ65" s="59">
        <f t="shared" si="1"/>
        <v>1427494.19</v>
      </c>
      <c r="AK65" s="29">
        <f t="shared" si="2"/>
        <v>153825.07999999999</v>
      </c>
      <c r="AL65" s="19">
        <f t="shared" si="3"/>
        <v>1273669.1099999999</v>
      </c>
      <c r="AM65" s="13">
        <f t="shared" si="4"/>
        <v>1324989.05</v>
      </c>
      <c r="AN65" s="14">
        <f t="shared" si="5"/>
        <v>1423856.59</v>
      </c>
      <c r="AO65" s="24">
        <f t="shared" si="7"/>
        <v>-98867.540000000037</v>
      </c>
    </row>
    <row r="66" spans="1:41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2593</v>
      </c>
      <c r="F66">
        <v>757984.01</v>
      </c>
      <c r="G66">
        <v>0</v>
      </c>
      <c r="H66">
        <v>143444.97</v>
      </c>
      <c r="J66">
        <v>294054.15999999997</v>
      </c>
      <c r="K66">
        <v>284951.14</v>
      </c>
      <c r="O66">
        <v>8883.32</v>
      </c>
      <c r="R66">
        <v>4142</v>
      </c>
      <c r="V66">
        <v>1500891.55</v>
      </c>
      <c r="X66">
        <v>613275.06999999995</v>
      </c>
      <c r="Y66">
        <v>144000</v>
      </c>
      <c r="AA66">
        <v>809787</v>
      </c>
      <c r="AB66">
        <v>32300</v>
      </c>
      <c r="AC66">
        <v>916952</v>
      </c>
      <c r="AF66">
        <v>524079.51</v>
      </c>
      <c r="AG66">
        <v>62730.15</v>
      </c>
      <c r="AI66">
        <v>129083</v>
      </c>
      <c r="AJ66" s="59">
        <f t="shared" si="1"/>
        <v>901428.98</v>
      </c>
      <c r="AK66" s="29">
        <f t="shared" si="2"/>
        <v>13025.32</v>
      </c>
      <c r="AL66" s="19">
        <f t="shared" si="3"/>
        <v>888403.66</v>
      </c>
      <c r="AM66" s="13">
        <f t="shared" si="4"/>
        <v>1599362.0699999998</v>
      </c>
      <c r="AN66" s="14">
        <f t="shared" si="5"/>
        <v>1632844.66</v>
      </c>
      <c r="AO66" s="24">
        <f t="shared" si="7"/>
        <v>-33482.590000000084</v>
      </c>
    </row>
    <row r="67" spans="1:41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2594</v>
      </c>
      <c r="F67">
        <v>328160.5</v>
      </c>
      <c r="G67">
        <v>252249</v>
      </c>
      <c r="H67">
        <v>58237.55</v>
      </c>
      <c r="J67">
        <v>1634085.46</v>
      </c>
      <c r="K67">
        <v>407895.48</v>
      </c>
      <c r="N67">
        <v>0</v>
      </c>
      <c r="O67">
        <v>6649.79</v>
      </c>
      <c r="Q67">
        <v>45506.9</v>
      </c>
      <c r="R67">
        <v>70916</v>
      </c>
      <c r="S67">
        <v>1760</v>
      </c>
      <c r="U67">
        <v>2040493.21</v>
      </c>
      <c r="V67">
        <v>464694.52</v>
      </c>
      <c r="X67">
        <v>339382.65</v>
      </c>
      <c r="Y67">
        <v>103200</v>
      </c>
      <c r="Z67">
        <v>534.07000000000005</v>
      </c>
      <c r="AA67">
        <v>287846</v>
      </c>
      <c r="AB67">
        <v>23800</v>
      </c>
      <c r="AC67">
        <v>337337</v>
      </c>
      <c r="AF67">
        <v>241531.29</v>
      </c>
      <c r="AG67">
        <v>120286.86</v>
      </c>
      <c r="AI67">
        <v>5000</v>
      </c>
      <c r="AJ67" s="59">
        <f t="shared" si="1"/>
        <v>638647.05000000005</v>
      </c>
      <c r="AK67" s="29">
        <f t="shared" si="2"/>
        <v>123072.69</v>
      </c>
      <c r="AL67" s="19">
        <f t="shared" si="3"/>
        <v>515574.36000000004</v>
      </c>
      <c r="AM67" s="13">
        <f t="shared" si="4"/>
        <v>754762.72</v>
      </c>
      <c r="AN67" s="14">
        <f t="shared" si="5"/>
        <v>704155.15</v>
      </c>
      <c r="AO67" s="24">
        <f t="shared" si="7"/>
        <v>50607.569999999949</v>
      </c>
    </row>
    <row r="68" spans="1:41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2595</v>
      </c>
      <c r="F68">
        <v>1212309.76</v>
      </c>
      <c r="G68">
        <v>140397.04</v>
      </c>
      <c r="H68">
        <v>169820.48</v>
      </c>
      <c r="J68">
        <v>835263.44</v>
      </c>
      <c r="K68">
        <v>274406.37</v>
      </c>
      <c r="N68">
        <v>0</v>
      </c>
      <c r="O68">
        <v>6000</v>
      </c>
      <c r="Q68">
        <v>10440</v>
      </c>
      <c r="R68">
        <v>20823.400000000001</v>
      </c>
      <c r="U68">
        <v>1759849.6</v>
      </c>
      <c r="V68">
        <v>961521.58</v>
      </c>
      <c r="W68">
        <v>1641.12</v>
      </c>
      <c r="X68">
        <v>318293.07</v>
      </c>
      <c r="AA68">
        <v>763295</v>
      </c>
      <c r="AB68">
        <v>51600</v>
      </c>
      <c r="AC68">
        <v>871076</v>
      </c>
      <c r="AD68">
        <v>5411</v>
      </c>
      <c r="AF68">
        <v>291171.32</v>
      </c>
      <c r="AG68">
        <v>88607.360000000001</v>
      </c>
      <c r="AI68">
        <v>5001</v>
      </c>
      <c r="AJ68" s="59">
        <f t="shared" si="1"/>
        <v>1522527.28</v>
      </c>
      <c r="AK68" s="29">
        <f t="shared" si="2"/>
        <v>37263.4</v>
      </c>
      <c r="AL68" s="19">
        <f t="shared" si="3"/>
        <v>1485263.8800000001</v>
      </c>
      <c r="AM68" s="13">
        <f t="shared" si="4"/>
        <v>1134829.19</v>
      </c>
      <c r="AN68" s="14">
        <f t="shared" si="5"/>
        <v>1261266.6800000002</v>
      </c>
      <c r="AO68" s="24">
        <f t="shared" si="7"/>
        <v>-126437.49000000022</v>
      </c>
    </row>
    <row r="69" spans="1:41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2596</v>
      </c>
      <c r="F69">
        <v>2813004.16</v>
      </c>
      <c r="G69">
        <v>239659.22</v>
      </c>
      <c r="H69">
        <v>170739.72</v>
      </c>
      <c r="J69">
        <v>44477.24</v>
      </c>
      <c r="K69">
        <v>269649.52</v>
      </c>
      <c r="N69">
        <v>0</v>
      </c>
      <c r="O69">
        <v>20070</v>
      </c>
      <c r="Q69">
        <v>23475</v>
      </c>
      <c r="R69">
        <v>480.2</v>
      </c>
      <c r="S69">
        <v>3649.59</v>
      </c>
      <c r="U69">
        <v>1151923.26</v>
      </c>
      <c r="V69">
        <v>2317512.06</v>
      </c>
      <c r="X69">
        <v>454416.16</v>
      </c>
      <c r="Z69">
        <v>4156.74</v>
      </c>
      <c r="AA69">
        <v>419990</v>
      </c>
      <c r="AB69">
        <v>61300</v>
      </c>
      <c r="AC69">
        <v>560667</v>
      </c>
      <c r="AF69">
        <v>264375.56</v>
      </c>
      <c r="AG69">
        <v>74400.59</v>
      </c>
      <c r="AI69">
        <v>20000</v>
      </c>
      <c r="AJ69" s="59">
        <f t="shared" ref="AJ69:AJ132" si="8">SUM(F69:I69)</f>
        <v>3223403.1000000006</v>
      </c>
      <c r="AK69" s="29">
        <f t="shared" ref="AK69:AK132" si="9">SUM(N69:R69)</f>
        <v>44025.2</v>
      </c>
      <c r="AL69" s="19">
        <f t="shared" ref="AL69:AL132" si="10">AJ69-AK69</f>
        <v>3179377.9000000004</v>
      </c>
      <c r="AM69" s="13">
        <f t="shared" ref="AM69:AM132" si="11">SUM(W69:AB69)</f>
        <v>939862.89999999991</v>
      </c>
      <c r="AN69" s="14">
        <f t="shared" ref="AN69:AN132" si="12">SUM(AC69:AI69)</f>
        <v>919443.15</v>
      </c>
      <c r="AO69" s="24">
        <f t="shared" si="7"/>
        <v>20419.749999999884</v>
      </c>
    </row>
    <row r="70" spans="1:41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2597</v>
      </c>
      <c r="F70">
        <v>529051.9</v>
      </c>
      <c r="G70">
        <v>1040207.15</v>
      </c>
      <c r="H70">
        <v>41366.94</v>
      </c>
      <c r="J70">
        <v>404082.64</v>
      </c>
      <c r="K70">
        <v>244984.03</v>
      </c>
      <c r="N70">
        <v>0</v>
      </c>
      <c r="O70">
        <v>18584</v>
      </c>
      <c r="R70">
        <v>586</v>
      </c>
      <c r="U70">
        <v>-1305159.46</v>
      </c>
      <c r="V70">
        <v>2233839.69</v>
      </c>
      <c r="X70">
        <v>1383809.18</v>
      </c>
      <c r="Y70">
        <v>314560</v>
      </c>
      <c r="Z70">
        <v>940.04</v>
      </c>
      <c r="AA70">
        <v>587800.30000000005</v>
      </c>
      <c r="AB70">
        <v>49400</v>
      </c>
      <c r="AC70">
        <v>661943.30000000005</v>
      </c>
      <c r="AD70">
        <v>4648</v>
      </c>
      <c r="AF70">
        <v>272756.57</v>
      </c>
      <c r="AG70">
        <v>80319.22</v>
      </c>
      <c r="AI70">
        <v>5000</v>
      </c>
      <c r="AJ70" s="59">
        <f t="shared" si="8"/>
        <v>1610625.99</v>
      </c>
      <c r="AK70" s="29">
        <f t="shared" si="9"/>
        <v>19170</v>
      </c>
      <c r="AL70" s="19">
        <f t="shared" si="10"/>
        <v>1591455.99</v>
      </c>
      <c r="AM70" s="13">
        <f t="shared" si="11"/>
        <v>2336509.52</v>
      </c>
      <c r="AN70" s="14">
        <f t="shared" si="12"/>
        <v>1024667.0900000001</v>
      </c>
      <c r="AO70" s="24">
        <f t="shared" si="7"/>
        <v>1311842.43</v>
      </c>
    </row>
    <row r="71" spans="1:41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2598</v>
      </c>
      <c r="F71">
        <v>692262.69</v>
      </c>
      <c r="G71">
        <v>155267.1</v>
      </c>
      <c r="H71">
        <v>93446.67</v>
      </c>
      <c r="J71">
        <v>-260445.93</v>
      </c>
      <c r="K71">
        <v>425125.57</v>
      </c>
      <c r="R71">
        <v>3507.98</v>
      </c>
      <c r="U71">
        <v>-1407884</v>
      </c>
      <c r="V71">
        <v>2560558.21</v>
      </c>
      <c r="X71">
        <v>303934.77</v>
      </c>
      <c r="Y71">
        <v>24000</v>
      </c>
      <c r="AA71">
        <v>463704.4</v>
      </c>
      <c r="AB71">
        <v>148400</v>
      </c>
      <c r="AC71">
        <v>589546.91</v>
      </c>
      <c r="AF71">
        <v>314715.46999999997</v>
      </c>
      <c r="AG71">
        <v>81264.429999999993</v>
      </c>
      <c r="AI71">
        <v>5038.45</v>
      </c>
      <c r="AJ71" s="59">
        <f t="shared" si="8"/>
        <v>940976.46</v>
      </c>
      <c r="AK71" s="29">
        <f t="shared" si="9"/>
        <v>3507.98</v>
      </c>
      <c r="AL71" s="19">
        <f t="shared" si="10"/>
        <v>937468.48</v>
      </c>
      <c r="AM71" s="13">
        <f t="shared" si="11"/>
        <v>940039.17</v>
      </c>
      <c r="AN71" s="14">
        <f t="shared" si="12"/>
        <v>990565.26</v>
      </c>
      <c r="AO71" s="24">
        <f t="shared" si="7"/>
        <v>-50526.089999999967</v>
      </c>
    </row>
    <row r="72" spans="1:41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2599</v>
      </c>
      <c r="F72">
        <v>284931.68</v>
      </c>
      <c r="G72">
        <v>5475</v>
      </c>
      <c r="H72">
        <v>209997.76</v>
      </c>
      <c r="J72">
        <v>25317.8</v>
      </c>
      <c r="K72">
        <v>349291.87</v>
      </c>
      <c r="O72">
        <v>68903</v>
      </c>
      <c r="Q72">
        <v>330700</v>
      </c>
      <c r="R72">
        <v>430</v>
      </c>
      <c r="U72">
        <v>-1259177.72</v>
      </c>
      <c r="V72">
        <v>1431387.54</v>
      </c>
      <c r="X72">
        <v>484778.78</v>
      </c>
      <c r="Z72">
        <v>46.14</v>
      </c>
      <c r="AA72">
        <v>987545</v>
      </c>
      <c r="AB72">
        <v>200000</v>
      </c>
      <c r="AC72">
        <v>1036827</v>
      </c>
      <c r="AE72">
        <v>11781</v>
      </c>
      <c r="AF72">
        <v>256018.63</v>
      </c>
      <c r="AG72">
        <v>34972</v>
      </c>
      <c r="AI72">
        <v>30000</v>
      </c>
      <c r="AJ72" s="59">
        <f t="shared" si="8"/>
        <v>500404.44</v>
      </c>
      <c r="AK72" s="29">
        <f t="shared" si="9"/>
        <v>400033</v>
      </c>
      <c r="AL72" s="19">
        <f t="shared" si="10"/>
        <v>100371.44</v>
      </c>
      <c r="AM72" s="13">
        <f t="shared" si="11"/>
        <v>1672369.92</v>
      </c>
      <c r="AN72" s="14">
        <f t="shared" si="12"/>
        <v>1369598.63</v>
      </c>
      <c r="AO72" s="24">
        <f t="shared" si="7"/>
        <v>302771.29000000004</v>
      </c>
    </row>
    <row r="73" spans="1:41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2600</v>
      </c>
      <c r="F73">
        <v>691838.55</v>
      </c>
      <c r="G73">
        <v>0</v>
      </c>
      <c r="H73">
        <v>34368.25</v>
      </c>
      <c r="J73">
        <v>-1881158.23</v>
      </c>
      <c r="K73">
        <v>1001549.64</v>
      </c>
      <c r="O73">
        <v>12314</v>
      </c>
      <c r="R73">
        <v>3486.82</v>
      </c>
      <c r="U73">
        <v>-2189867.39</v>
      </c>
      <c r="V73">
        <v>2041384.85</v>
      </c>
      <c r="X73">
        <v>444032.97</v>
      </c>
      <c r="Z73">
        <v>40.46</v>
      </c>
      <c r="AA73">
        <v>1028250</v>
      </c>
      <c r="AC73">
        <v>1089664</v>
      </c>
      <c r="AE73">
        <v>2900</v>
      </c>
      <c r="AF73">
        <v>342071.8</v>
      </c>
      <c r="AG73">
        <v>58407.7</v>
      </c>
      <c r="AJ73" s="59">
        <f t="shared" si="8"/>
        <v>726206.8</v>
      </c>
      <c r="AK73" s="29">
        <f t="shared" si="9"/>
        <v>15800.82</v>
      </c>
      <c r="AL73" s="19">
        <f t="shared" si="10"/>
        <v>710405.9800000001</v>
      </c>
      <c r="AM73" s="13">
        <f t="shared" si="11"/>
        <v>1472323.43</v>
      </c>
      <c r="AN73" s="14">
        <f t="shared" si="12"/>
        <v>1493043.5</v>
      </c>
      <c r="AO73" s="24">
        <f t="shared" si="7"/>
        <v>-20720.070000000065</v>
      </c>
    </row>
    <row r="74" spans="1:41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2601</v>
      </c>
      <c r="F74">
        <v>493980.08</v>
      </c>
      <c r="G74">
        <v>0</v>
      </c>
      <c r="H74">
        <v>50052.639999999999</v>
      </c>
      <c r="J74">
        <v>283113.53000000003</v>
      </c>
      <c r="K74">
        <v>348323.47</v>
      </c>
      <c r="R74">
        <v>548</v>
      </c>
      <c r="U74">
        <v>183018.32</v>
      </c>
      <c r="V74">
        <v>1173118.8999999999</v>
      </c>
      <c r="X74">
        <v>472325.5</v>
      </c>
      <c r="Z74">
        <v>147.22999999999999</v>
      </c>
      <c r="AA74">
        <v>498440</v>
      </c>
      <c r="AB74">
        <v>46200</v>
      </c>
      <c r="AC74">
        <v>625016.38</v>
      </c>
      <c r="AE74">
        <v>7500</v>
      </c>
      <c r="AF74">
        <v>474504.54</v>
      </c>
      <c r="AG74">
        <v>89115.31</v>
      </c>
      <c r="AI74">
        <v>2192</v>
      </c>
      <c r="AJ74" s="59">
        <f t="shared" si="8"/>
        <v>544032.72</v>
      </c>
      <c r="AK74" s="29">
        <f t="shared" si="9"/>
        <v>548</v>
      </c>
      <c r="AL74" s="19">
        <f t="shared" si="10"/>
        <v>543484.72</v>
      </c>
      <c r="AM74" s="13">
        <f t="shared" si="11"/>
        <v>1017112.73</v>
      </c>
      <c r="AN74" s="14">
        <f t="shared" si="12"/>
        <v>1198328.23</v>
      </c>
      <c r="AO74" s="24">
        <f t="shared" si="7"/>
        <v>-181215.5</v>
      </c>
    </row>
    <row r="75" spans="1:41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2602</v>
      </c>
      <c r="F75">
        <v>1333156.0900000001</v>
      </c>
      <c r="G75">
        <v>0</v>
      </c>
      <c r="H75">
        <v>42281.75</v>
      </c>
      <c r="J75">
        <v>243732.74</v>
      </c>
      <c r="K75">
        <v>647178.29</v>
      </c>
      <c r="O75">
        <v>0</v>
      </c>
      <c r="R75">
        <v>0</v>
      </c>
      <c r="U75">
        <v>228833.91</v>
      </c>
      <c r="V75">
        <v>1745362.84</v>
      </c>
      <c r="X75">
        <v>716039.12</v>
      </c>
      <c r="Y75">
        <v>603000</v>
      </c>
      <c r="Z75">
        <v>165.59</v>
      </c>
      <c r="AA75">
        <v>932500</v>
      </c>
      <c r="AB75">
        <v>58200</v>
      </c>
      <c r="AC75">
        <v>1056927</v>
      </c>
      <c r="AD75">
        <v>6960</v>
      </c>
      <c r="AE75">
        <v>33320</v>
      </c>
      <c r="AF75">
        <v>707630.9</v>
      </c>
      <c r="AG75">
        <v>212914.69</v>
      </c>
      <c r="AJ75" s="59">
        <f t="shared" si="8"/>
        <v>1375437.84</v>
      </c>
      <c r="AK75" s="29">
        <f t="shared" si="9"/>
        <v>0</v>
      </c>
      <c r="AL75" s="19">
        <f t="shared" si="10"/>
        <v>1375437.84</v>
      </c>
      <c r="AM75" s="13">
        <f t="shared" si="11"/>
        <v>2309904.71</v>
      </c>
      <c r="AN75" s="14">
        <f t="shared" si="12"/>
        <v>2017752.5899999999</v>
      </c>
      <c r="AO75" s="24">
        <f t="shared" si="7"/>
        <v>292152.12000000011</v>
      </c>
    </row>
    <row r="76" spans="1:41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2603</v>
      </c>
      <c r="F76">
        <v>1010275.16</v>
      </c>
      <c r="G76">
        <v>32865</v>
      </c>
      <c r="H76">
        <v>37673.53</v>
      </c>
      <c r="J76">
        <v>122977.79</v>
      </c>
      <c r="K76">
        <v>329420.48</v>
      </c>
      <c r="O76">
        <v>26560.11</v>
      </c>
      <c r="R76">
        <v>6755.34</v>
      </c>
      <c r="U76">
        <v>-240641.69</v>
      </c>
      <c r="V76">
        <v>1851699.47</v>
      </c>
      <c r="X76">
        <v>388647.42</v>
      </c>
      <c r="Z76">
        <v>468.66</v>
      </c>
      <c r="AA76">
        <v>1108950</v>
      </c>
      <c r="AB76">
        <v>131450</v>
      </c>
      <c r="AC76">
        <v>1237836</v>
      </c>
      <c r="AE76">
        <v>14324</v>
      </c>
      <c r="AF76">
        <v>409574.88</v>
      </c>
      <c r="AG76">
        <v>78942.47</v>
      </c>
      <c r="AJ76" s="59">
        <f t="shared" si="8"/>
        <v>1080813.69</v>
      </c>
      <c r="AK76" s="29">
        <f t="shared" si="9"/>
        <v>33315.449999999997</v>
      </c>
      <c r="AL76" s="19">
        <f t="shared" si="10"/>
        <v>1047498.24</v>
      </c>
      <c r="AM76" s="13">
        <f t="shared" si="11"/>
        <v>1629516.08</v>
      </c>
      <c r="AN76" s="14">
        <f t="shared" si="12"/>
        <v>1740677.3499999999</v>
      </c>
      <c r="AO76" s="24">
        <f t="shared" si="7"/>
        <v>-111161.26999999979</v>
      </c>
    </row>
    <row r="77" spans="1:41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2604</v>
      </c>
      <c r="F77">
        <v>1105352.68</v>
      </c>
      <c r="G77">
        <v>31270.13</v>
      </c>
      <c r="H77">
        <v>74765.919999999998</v>
      </c>
      <c r="J77">
        <v>420256.08</v>
      </c>
      <c r="K77">
        <v>439233.6</v>
      </c>
      <c r="O77">
        <v>52075</v>
      </c>
      <c r="R77">
        <v>300.79000000000002</v>
      </c>
      <c r="U77">
        <v>53190.37</v>
      </c>
      <c r="V77">
        <v>1211766.1200000001</v>
      </c>
      <c r="X77">
        <v>428181.07</v>
      </c>
      <c r="AA77">
        <v>1143680</v>
      </c>
      <c r="AB77">
        <v>416718.49</v>
      </c>
      <c r="AC77">
        <v>930908</v>
      </c>
      <c r="AF77">
        <v>236834.43</v>
      </c>
      <c r="AG77">
        <v>16201</v>
      </c>
      <c r="AI77">
        <v>51090</v>
      </c>
      <c r="AJ77" s="59">
        <f t="shared" si="8"/>
        <v>1211388.7299999997</v>
      </c>
      <c r="AK77" s="29">
        <f t="shared" si="9"/>
        <v>52375.79</v>
      </c>
      <c r="AL77" s="19">
        <f t="shared" si="10"/>
        <v>1159012.9399999997</v>
      </c>
      <c r="AM77" s="13">
        <f t="shared" si="11"/>
        <v>1988579.56</v>
      </c>
      <c r="AN77" s="14">
        <f t="shared" si="12"/>
        <v>1235033.43</v>
      </c>
      <c r="AO77" s="24">
        <f t="shared" si="7"/>
        <v>753546.13000000012</v>
      </c>
    </row>
    <row r="78" spans="1:41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2605</v>
      </c>
      <c r="F78">
        <v>530104.96</v>
      </c>
      <c r="G78">
        <v>43386.64</v>
      </c>
      <c r="H78">
        <v>73724.100000000006</v>
      </c>
      <c r="J78">
        <v>4</v>
      </c>
      <c r="K78">
        <v>519360.94</v>
      </c>
      <c r="O78">
        <v>30876.07</v>
      </c>
      <c r="R78">
        <v>567</v>
      </c>
      <c r="U78">
        <v>-424984.64</v>
      </c>
      <c r="V78">
        <v>1379368.14</v>
      </c>
      <c r="X78">
        <v>920237.15</v>
      </c>
      <c r="Y78">
        <v>2750</v>
      </c>
      <c r="AB78">
        <v>130100</v>
      </c>
      <c r="AC78">
        <v>170890</v>
      </c>
      <c r="AE78">
        <v>18080</v>
      </c>
      <c r="AF78">
        <v>558225.48</v>
      </c>
      <c r="AG78">
        <v>125137.60000000001</v>
      </c>
      <c r="AJ78" s="59">
        <f t="shared" si="8"/>
        <v>647215.69999999995</v>
      </c>
      <c r="AK78" s="29">
        <f t="shared" si="9"/>
        <v>31443.07</v>
      </c>
      <c r="AL78" s="19">
        <f t="shared" si="10"/>
        <v>615772.63</v>
      </c>
      <c r="AM78" s="13">
        <f t="shared" si="11"/>
        <v>1053087.1499999999</v>
      </c>
      <c r="AN78" s="14">
        <f t="shared" si="12"/>
        <v>872333.08</v>
      </c>
      <c r="AO78" s="24">
        <f t="shared" si="7"/>
        <v>180754.06999999995</v>
      </c>
    </row>
    <row r="79" spans="1:41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2606</v>
      </c>
      <c r="F79">
        <v>202962.89</v>
      </c>
      <c r="G79">
        <v>30413.439999999999</v>
      </c>
      <c r="H79">
        <v>22308.26</v>
      </c>
      <c r="J79">
        <v>132647.25</v>
      </c>
      <c r="K79">
        <v>314697.14</v>
      </c>
      <c r="O79">
        <v>9100</v>
      </c>
      <c r="Q79">
        <v>69755</v>
      </c>
      <c r="T79">
        <v>754493.57</v>
      </c>
      <c r="U79">
        <v>-1742134.5</v>
      </c>
      <c r="V79">
        <v>1583723.57</v>
      </c>
      <c r="X79">
        <v>472570.55</v>
      </c>
      <c r="AA79">
        <v>654650</v>
      </c>
      <c r="AB79">
        <v>68500</v>
      </c>
      <c r="AC79">
        <v>788444</v>
      </c>
      <c r="AE79">
        <v>4340</v>
      </c>
      <c r="AF79">
        <v>249510.36</v>
      </c>
      <c r="AG79">
        <v>47022.85</v>
      </c>
      <c r="AI79">
        <v>78312</v>
      </c>
      <c r="AJ79" s="59">
        <f t="shared" si="8"/>
        <v>255684.59000000003</v>
      </c>
      <c r="AK79" s="29">
        <f t="shared" si="9"/>
        <v>78855</v>
      </c>
      <c r="AL79" s="19">
        <f t="shared" si="10"/>
        <v>176829.59000000003</v>
      </c>
      <c r="AM79" s="13">
        <f t="shared" si="11"/>
        <v>1195720.55</v>
      </c>
      <c r="AN79" s="14">
        <f t="shared" si="12"/>
        <v>1167629.21</v>
      </c>
      <c r="AO79" s="24">
        <f t="shared" si="7"/>
        <v>28091.340000000084</v>
      </c>
    </row>
    <row r="80" spans="1:41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2607</v>
      </c>
      <c r="F80">
        <v>179499.59</v>
      </c>
      <c r="G80">
        <v>0</v>
      </c>
      <c r="H80">
        <v>25395.360000000001</v>
      </c>
      <c r="J80">
        <v>2</v>
      </c>
      <c r="K80">
        <v>170352.72</v>
      </c>
      <c r="N80">
        <v>12000</v>
      </c>
      <c r="O80">
        <v>28006</v>
      </c>
      <c r="R80">
        <v>2330.4299999999998</v>
      </c>
      <c r="U80">
        <v>-71525.279999999999</v>
      </c>
      <c r="V80">
        <v>378255.64</v>
      </c>
      <c r="X80">
        <v>226052.24</v>
      </c>
      <c r="Z80">
        <v>231.05</v>
      </c>
      <c r="AA80">
        <v>688020</v>
      </c>
      <c r="AB80">
        <v>174305.66</v>
      </c>
      <c r="AC80">
        <v>845148</v>
      </c>
      <c r="AE80">
        <v>3628</v>
      </c>
      <c r="AF80">
        <v>186640.09</v>
      </c>
      <c r="AG80">
        <v>26993.8</v>
      </c>
      <c r="AI80">
        <v>16.18</v>
      </c>
      <c r="AJ80" s="59">
        <f t="shared" si="8"/>
        <v>204894.95</v>
      </c>
      <c r="AK80" s="29">
        <f t="shared" si="9"/>
        <v>42336.43</v>
      </c>
      <c r="AL80" s="19">
        <f t="shared" si="10"/>
        <v>162558.52000000002</v>
      </c>
      <c r="AM80" s="13">
        <f t="shared" si="11"/>
        <v>1088608.95</v>
      </c>
      <c r="AN80" s="14">
        <f t="shared" si="12"/>
        <v>1062426.0699999998</v>
      </c>
      <c r="AO80" s="24">
        <f t="shared" si="7"/>
        <v>26182.880000000121</v>
      </c>
    </row>
    <row r="81" spans="1:41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2608</v>
      </c>
      <c r="F81">
        <v>938400.32</v>
      </c>
      <c r="G81">
        <v>0</v>
      </c>
      <c r="H81">
        <v>48059.38</v>
      </c>
      <c r="J81">
        <v>-5654.02</v>
      </c>
      <c r="K81">
        <v>228855.61</v>
      </c>
      <c r="O81">
        <v>25370</v>
      </c>
      <c r="R81">
        <v>1031</v>
      </c>
      <c r="U81">
        <v>473579.27</v>
      </c>
      <c r="V81">
        <v>646396.12</v>
      </c>
      <c r="X81">
        <v>330701.17</v>
      </c>
      <c r="Z81">
        <v>1583.61</v>
      </c>
      <c r="AA81">
        <v>301880</v>
      </c>
      <c r="AB81">
        <v>36800</v>
      </c>
      <c r="AC81">
        <v>396969</v>
      </c>
      <c r="AD81">
        <v>736</v>
      </c>
      <c r="AF81">
        <v>203994.5</v>
      </c>
      <c r="AG81">
        <v>5980.38</v>
      </c>
      <c r="AJ81" s="59">
        <f t="shared" si="8"/>
        <v>986459.7</v>
      </c>
      <c r="AK81" s="29">
        <f t="shared" si="9"/>
        <v>26401</v>
      </c>
      <c r="AL81" s="19">
        <f t="shared" si="10"/>
        <v>960058.7</v>
      </c>
      <c r="AM81" s="13">
        <f t="shared" si="11"/>
        <v>670964.78</v>
      </c>
      <c r="AN81" s="14">
        <f t="shared" si="12"/>
        <v>607679.88</v>
      </c>
      <c r="AO81" s="24">
        <f t="shared" si="7"/>
        <v>63284.900000000023</v>
      </c>
    </row>
    <row r="82" spans="1:41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2609</v>
      </c>
      <c r="F82">
        <v>592072.79</v>
      </c>
      <c r="G82">
        <v>0</v>
      </c>
      <c r="H82">
        <v>78799.87</v>
      </c>
      <c r="J82">
        <v>2189388.65</v>
      </c>
      <c r="K82">
        <v>250789.49</v>
      </c>
      <c r="O82">
        <v>14900</v>
      </c>
      <c r="R82">
        <v>1133</v>
      </c>
      <c r="U82">
        <v>-471429.11</v>
      </c>
      <c r="V82">
        <v>3382854.97</v>
      </c>
      <c r="X82">
        <v>560928.17000000004</v>
      </c>
      <c r="Z82">
        <v>1069.68</v>
      </c>
      <c r="AA82">
        <v>447750</v>
      </c>
      <c r="AB82">
        <v>92800</v>
      </c>
      <c r="AC82">
        <v>566892</v>
      </c>
      <c r="AD82">
        <v>1080</v>
      </c>
      <c r="AE82">
        <v>1440</v>
      </c>
      <c r="AF82">
        <v>245215.32</v>
      </c>
      <c r="AG82">
        <v>104328.59</v>
      </c>
      <c r="AJ82" s="59">
        <f t="shared" si="8"/>
        <v>670872.66</v>
      </c>
      <c r="AK82" s="29">
        <f t="shared" si="9"/>
        <v>16033</v>
      </c>
      <c r="AL82" s="19">
        <f t="shared" si="10"/>
        <v>654839.66</v>
      </c>
      <c r="AM82" s="13">
        <f t="shared" si="11"/>
        <v>1102547.8500000001</v>
      </c>
      <c r="AN82" s="14">
        <f t="shared" si="12"/>
        <v>918955.91</v>
      </c>
      <c r="AO82" s="24">
        <f t="shared" si="7"/>
        <v>183591.94000000006</v>
      </c>
    </row>
    <row r="83" spans="1:41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2610</v>
      </c>
      <c r="F83">
        <v>567789.42000000004</v>
      </c>
      <c r="G83">
        <v>0</v>
      </c>
      <c r="H83">
        <v>21220.91</v>
      </c>
      <c r="J83">
        <v>367616.61</v>
      </c>
      <c r="K83">
        <v>241426.58</v>
      </c>
      <c r="N83">
        <v>6000</v>
      </c>
      <c r="O83">
        <v>6270</v>
      </c>
      <c r="R83">
        <v>1486</v>
      </c>
      <c r="U83">
        <v>-89645.11</v>
      </c>
      <c r="V83">
        <v>1045747.78</v>
      </c>
      <c r="X83">
        <v>204826.27</v>
      </c>
      <c r="Z83">
        <v>889.3</v>
      </c>
      <c r="AA83">
        <v>636270</v>
      </c>
      <c r="AB83">
        <v>490360</v>
      </c>
      <c r="AC83">
        <v>779621</v>
      </c>
      <c r="AD83">
        <v>704</v>
      </c>
      <c r="AF83">
        <v>266953.45</v>
      </c>
      <c r="AG83">
        <v>56872.27</v>
      </c>
      <c r="AJ83" s="59">
        <f t="shared" si="8"/>
        <v>589010.33000000007</v>
      </c>
      <c r="AK83" s="29">
        <f t="shared" si="9"/>
        <v>13756</v>
      </c>
      <c r="AL83" s="19">
        <f t="shared" si="10"/>
        <v>575254.33000000007</v>
      </c>
      <c r="AM83" s="13">
        <f t="shared" si="11"/>
        <v>1332345.5699999998</v>
      </c>
      <c r="AN83" s="14">
        <f t="shared" si="12"/>
        <v>1104150.72</v>
      </c>
      <c r="AO83" s="24">
        <f t="shared" si="7"/>
        <v>228194.84999999986</v>
      </c>
    </row>
    <row r="84" spans="1:41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2611</v>
      </c>
      <c r="F84">
        <v>232881.89</v>
      </c>
      <c r="G84">
        <v>22540</v>
      </c>
      <c r="H84">
        <v>135350.47</v>
      </c>
      <c r="J84">
        <v>14385.03</v>
      </c>
      <c r="K84">
        <v>313958.62</v>
      </c>
      <c r="N84">
        <v>6000</v>
      </c>
      <c r="O84">
        <v>2840</v>
      </c>
      <c r="R84">
        <v>7196.87</v>
      </c>
      <c r="U84">
        <v>350291.29</v>
      </c>
      <c r="V84">
        <v>353356.72</v>
      </c>
      <c r="X84">
        <v>357726.2</v>
      </c>
      <c r="Z84">
        <v>640.24</v>
      </c>
      <c r="AA84">
        <v>564367.69999999995</v>
      </c>
      <c r="AB84">
        <v>393580</v>
      </c>
      <c r="AC84">
        <v>769611.7</v>
      </c>
      <c r="AD84">
        <v>10400</v>
      </c>
      <c r="AF84">
        <v>514966.12</v>
      </c>
      <c r="AG84">
        <v>21905.19</v>
      </c>
      <c r="AJ84" s="59">
        <f t="shared" si="8"/>
        <v>390772.36</v>
      </c>
      <c r="AK84" s="29">
        <f t="shared" si="9"/>
        <v>16036.869999999999</v>
      </c>
      <c r="AL84" s="19">
        <f t="shared" si="10"/>
        <v>374735.49</v>
      </c>
      <c r="AM84" s="13">
        <f t="shared" si="11"/>
        <v>1316314.1399999999</v>
      </c>
      <c r="AN84" s="14">
        <f t="shared" si="12"/>
        <v>1316883.0099999998</v>
      </c>
      <c r="AO84" s="24">
        <f t="shared" si="7"/>
        <v>-568.86999999987893</v>
      </c>
    </row>
    <row r="85" spans="1:41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2612</v>
      </c>
      <c r="F85">
        <v>352227.57</v>
      </c>
      <c r="G85">
        <v>0</v>
      </c>
      <c r="H85">
        <v>118290.21</v>
      </c>
      <c r="J85">
        <v>682619.92</v>
      </c>
      <c r="K85">
        <v>9282.26</v>
      </c>
      <c r="N85">
        <v>6000</v>
      </c>
      <c r="O85">
        <v>18770</v>
      </c>
      <c r="R85">
        <v>633</v>
      </c>
      <c r="U85">
        <v>373689.77</v>
      </c>
      <c r="V85">
        <v>628012.71</v>
      </c>
      <c r="X85">
        <v>471727.94</v>
      </c>
      <c r="Z85">
        <v>884.76</v>
      </c>
      <c r="AA85">
        <v>534020</v>
      </c>
      <c r="AB85">
        <v>85613.5</v>
      </c>
      <c r="AC85">
        <v>600558</v>
      </c>
      <c r="AE85">
        <v>6660</v>
      </c>
      <c r="AF85">
        <v>280225.78999999998</v>
      </c>
      <c r="AG85">
        <v>69485.11</v>
      </c>
      <c r="AI85">
        <v>2.82</v>
      </c>
      <c r="AJ85" s="59">
        <f t="shared" si="8"/>
        <v>470517.78</v>
      </c>
      <c r="AK85" s="29">
        <f t="shared" si="9"/>
        <v>25403</v>
      </c>
      <c r="AL85" s="19">
        <f t="shared" si="10"/>
        <v>445114.78</v>
      </c>
      <c r="AM85" s="13">
        <f t="shared" si="11"/>
        <v>1092246.2</v>
      </c>
      <c r="AN85" s="14">
        <f t="shared" si="12"/>
        <v>956931.72</v>
      </c>
      <c r="AO85" s="24">
        <f t="shared" si="7"/>
        <v>135314.47999999998</v>
      </c>
    </row>
    <row r="86" spans="1:41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2613</v>
      </c>
      <c r="F86">
        <v>243969.6</v>
      </c>
      <c r="G86">
        <v>0</v>
      </c>
      <c r="H86">
        <v>19992.71</v>
      </c>
      <c r="J86">
        <v>3</v>
      </c>
      <c r="K86">
        <v>526833.88</v>
      </c>
      <c r="N86">
        <v>6000</v>
      </c>
      <c r="O86">
        <v>5500</v>
      </c>
      <c r="R86">
        <v>1658.75</v>
      </c>
      <c r="U86">
        <v>276309.09999999998</v>
      </c>
      <c r="V86">
        <v>573056.03</v>
      </c>
      <c r="W86">
        <v>781.85</v>
      </c>
      <c r="X86">
        <v>414363.45</v>
      </c>
      <c r="AA86">
        <v>834355</v>
      </c>
      <c r="AB86">
        <v>1772068.09</v>
      </c>
      <c r="AC86">
        <v>1033915</v>
      </c>
      <c r="AD86">
        <v>1912</v>
      </c>
      <c r="AE86">
        <v>40084</v>
      </c>
      <c r="AF86">
        <v>1886411.55</v>
      </c>
      <c r="AG86">
        <v>126674.23</v>
      </c>
      <c r="AI86">
        <v>4296.3</v>
      </c>
      <c r="AJ86" s="59">
        <f t="shared" si="8"/>
        <v>263962.31</v>
      </c>
      <c r="AK86" s="29">
        <f t="shared" si="9"/>
        <v>13158.75</v>
      </c>
      <c r="AL86" s="19">
        <f t="shared" si="10"/>
        <v>250803.56</v>
      </c>
      <c r="AM86" s="13">
        <f t="shared" si="11"/>
        <v>3021568.39</v>
      </c>
      <c r="AN86" s="14">
        <f t="shared" si="12"/>
        <v>3093293.0799999996</v>
      </c>
      <c r="AO86" s="24">
        <f t="shared" si="7"/>
        <v>-71724.689999999478</v>
      </c>
    </row>
    <row r="87" spans="1:41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2614</v>
      </c>
      <c r="F87">
        <v>142702.49</v>
      </c>
      <c r="G87">
        <v>0</v>
      </c>
      <c r="H87">
        <v>33457.629999999997</v>
      </c>
      <c r="J87">
        <v>1111916.07</v>
      </c>
      <c r="K87">
        <v>175605.58</v>
      </c>
      <c r="N87">
        <v>5300</v>
      </c>
      <c r="O87">
        <v>6270</v>
      </c>
      <c r="R87">
        <v>0</v>
      </c>
      <c r="U87">
        <v>-655728</v>
      </c>
      <c r="V87">
        <v>1997218.5</v>
      </c>
      <c r="X87">
        <v>363780.2</v>
      </c>
      <c r="Z87">
        <v>286.77999999999997</v>
      </c>
      <c r="AA87">
        <v>618350</v>
      </c>
      <c r="AB87">
        <v>184000</v>
      </c>
      <c r="AC87">
        <v>686655</v>
      </c>
      <c r="AD87">
        <v>4968</v>
      </c>
      <c r="AF87">
        <v>286147.52</v>
      </c>
      <c r="AG87">
        <v>78025.19</v>
      </c>
      <c r="AJ87" s="59">
        <f t="shared" si="8"/>
        <v>176160.12</v>
      </c>
      <c r="AK87" s="29">
        <f t="shared" si="9"/>
        <v>11570</v>
      </c>
      <c r="AL87" s="19">
        <f t="shared" si="10"/>
        <v>164590.12</v>
      </c>
      <c r="AM87" s="13">
        <f t="shared" si="11"/>
        <v>1166416.98</v>
      </c>
      <c r="AN87" s="14">
        <f t="shared" si="12"/>
        <v>1055795.71</v>
      </c>
      <c r="AO87" s="24">
        <f t="shared" si="7"/>
        <v>110621.27000000002</v>
      </c>
    </row>
    <row r="88" spans="1:41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2615</v>
      </c>
      <c r="F88">
        <v>363889.16</v>
      </c>
      <c r="G88">
        <v>0</v>
      </c>
      <c r="H88">
        <v>100698.98</v>
      </c>
      <c r="J88">
        <v>3050784.04</v>
      </c>
      <c r="K88">
        <v>203140.53</v>
      </c>
      <c r="N88">
        <v>6000</v>
      </c>
      <c r="O88">
        <v>7470</v>
      </c>
      <c r="R88">
        <v>1761</v>
      </c>
      <c r="U88">
        <v>3172647.26</v>
      </c>
      <c r="V88">
        <v>569833.9</v>
      </c>
      <c r="X88">
        <v>186023.16</v>
      </c>
      <c r="Z88">
        <v>999.03</v>
      </c>
      <c r="AA88">
        <v>314250</v>
      </c>
      <c r="AB88">
        <v>371897</v>
      </c>
      <c r="AC88">
        <v>498753</v>
      </c>
      <c r="AD88">
        <v>800</v>
      </c>
      <c r="AE88">
        <v>2978</v>
      </c>
      <c r="AF88">
        <v>293798.88</v>
      </c>
      <c r="AG88">
        <v>116038.76</v>
      </c>
      <c r="AJ88" s="59">
        <f t="shared" si="8"/>
        <v>464588.13999999996</v>
      </c>
      <c r="AK88" s="29">
        <f t="shared" si="9"/>
        <v>15231</v>
      </c>
      <c r="AL88" s="19">
        <f t="shared" si="10"/>
        <v>449357.13999999996</v>
      </c>
      <c r="AM88" s="13">
        <f t="shared" si="11"/>
        <v>873169.19</v>
      </c>
      <c r="AN88" s="14">
        <f t="shared" si="12"/>
        <v>912368.64000000001</v>
      </c>
      <c r="AO88" s="24">
        <f t="shared" si="7"/>
        <v>-39199.45000000007</v>
      </c>
    </row>
    <row r="89" spans="1:41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2616</v>
      </c>
      <c r="F89">
        <v>1054377.1100000001</v>
      </c>
      <c r="G89">
        <v>0</v>
      </c>
      <c r="H89">
        <v>74903.41</v>
      </c>
      <c r="J89">
        <v>6670.4</v>
      </c>
      <c r="K89">
        <v>272661.01</v>
      </c>
      <c r="N89">
        <v>6000</v>
      </c>
      <c r="O89">
        <v>7644.73</v>
      </c>
      <c r="R89">
        <v>2020</v>
      </c>
      <c r="U89">
        <v>712305.35</v>
      </c>
      <c r="V89">
        <v>528870.26</v>
      </c>
      <c r="X89">
        <v>311512.28000000003</v>
      </c>
      <c r="Z89">
        <v>1525.04</v>
      </c>
      <c r="AA89">
        <v>531200</v>
      </c>
      <c r="AB89">
        <v>419492</v>
      </c>
      <c r="AC89">
        <v>715805</v>
      </c>
      <c r="AD89">
        <v>2936</v>
      </c>
      <c r="AF89">
        <v>334580.53000000003</v>
      </c>
      <c r="AG89">
        <v>58636.2</v>
      </c>
      <c r="AJ89" s="59">
        <f t="shared" si="8"/>
        <v>1129280.52</v>
      </c>
      <c r="AK89" s="29">
        <f t="shared" si="9"/>
        <v>15664.73</v>
      </c>
      <c r="AL89" s="19">
        <f t="shared" si="10"/>
        <v>1113615.79</v>
      </c>
      <c r="AM89" s="13">
        <f t="shared" si="11"/>
        <v>1263729.32</v>
      </c>
      <c r="AN89" s="14">
        <f t="shared" si="12"/>
        <v>1111957.73</v>
      </c>
      <c r="AO89" s="24">
        <f t="shared" si="7"/>
        <v>151771.59000000008</v>
      </c>
    </row>
    <row r="90" spans="1:41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2617</v>
      </c>
      <c r="F90">
        <v>362229.89</v>
      </c>
      <c r="G90">
        <v>34272</v>
      </c>
      <c r="H90">
        <v>433657.22</v>
      </c>
      <c r="J90">
        <v>357069.89</v>
      </c>
      <c r="K90">
        <v>150711.16</v>
      </c>
      <c r="N90">
        <v>5900</v>
      </c>
      <c r="O90">
        <v>6765</v>
      </c>
      <c r="R90">
        <v>5685</v>
      </c>
      <c r="S90">
        <v>260079.8</v>
      </c>
      <c r="U90">
        <v>386017.31</v>
      </c>
      <c r="V90">
        <v>713142.2</v>
      </c>
      <c r="X90">
        <v>287707.78999999998</v>
      </c>
      <c r="Z90">
        <v>509.25</v>
      </c>
      <c r="AA90">
        <v>618944</v>
      </c>
      <c r="AB90">
        <v>192800</v>
      </c>
      <c r="AC90">
        <v>742314</v>
      </c>
      <c r="AF90">
        <v>339954.15</v>
      </c>
      <c r="AG90">
        <v>57342.04</v>
      </c>
      <c r="AJ90" s="59">
        <f t="shared" si="8"/>
        <v>830159.11</v>
      </c>
      <c r="AK90" s="29">
        <f t="shared" si="9"/>
        <v>18350</v>
      </c>
      <c r="AL90" s="19">
        <f t="shared" si="10"/>
        <v>811809.11</v>
      </c>
      <c r="AM90" s="13">
        <f t="shared" si="11"/>
        <v>1099961.04</v>
      </c>
      <c r="AN90" s="14">
        <f t="shared" si="12"/>
        <v>1139610.19</v>
      </c>
      <c r="AO90" s="24">
        <f t="shared" si="7"/>
        <v>-39649.149999999907</v>
      </c>
    </row>
    <row r="91" spans="1:41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2618</v>
      </c>
      <c r="F91">
        <v>321744.62</v>
      </c>
      <c r="G91">
        <v>0</v>
      </c>
      <c r="H91">
        <v>48072.76</v>
      </c>
      <c r="J91">
        <v>18701.28</v>
      </c>
      <c r="K91">
        <v>294643.34999999998</v>
      </c>
      <c r="N91">
        <v>6000</v>
      </c>
      <c r="O91">
        <v>6270</v>
      </c>
      <c r="R91">
        <v>1283</v>
      </c>
      <c r="U91">
        <v>-161685.07999999999</v>
      </c>
      <c r="V91">
        <v>673323.61</v>
      </c>
      <c r="X91">
        <v>560256.5</v>
      </c>
      <c r="Z91">
        <v>303.83</v>
      </c>
      <c r="AA91">
        <v>403690</v>
      </c>
      <c r="AB91">
        <v>306934</v>
      </c>
      <c r="AC91">
        <v>558025.06999999995</v>
      </c>
      <c r="AD91">
        <v>4320</v>
      </c>
      <c r="AF91">
        <v>471875.74</v>
      </c>
      <c r="AG91">
        <v>78993.039999999994</v>
      </c>
      <c r="AJ91" s="59">
        <f t="shared" si="8"/>
        <v>369817.38</v>
      </c>
      <c r="AK91" s="29">
        <f t="shared" si="9"/>
        <v>13553</v>
      </c>
      <c r="AL91" s="19">
        <f t="shared" si="10"/>
        <v>356264.38</v>
      </c>
      <c r="AM91" s="13">
        <f t="shared" si="11"/>
        <v>1271184.33</v>
      </c>
      <c r="AN91" s="14">
        <f t="shared" si="12"/>
        <v>1113213.8499999999</v>
      </c>
      <c r="AO91" s="24">
        <f t="shared" si="7"/>
        <v>157970.48000000021</v>
      </c>
    </row>
    <row r="92" spans="1:41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2619</v>
      </c>
      <c r="F92">
        <v>726113.98</v>
      </c>
      <c r="G92">
        <v>0</v>
      </c>
      <c r="H92">
        <v>27085.88</v>
      </c>
      <c r="J92">
        <v>3</v>
      </c>
      <c r="K92">
        <v>392684.08</v>
      </c>
      <c r="N92">
        <v>5500</v>
      </c>
      <c r="O92">
        <v>6270</v>
      </c>
      <c r="R92">
        <v>3333</v>
      </c>
      <c r="U92">
        <v>-698323.28</v>
      </c>
      <c r="V92">
        <v>1404582.07</v>
      </c>
      <c r="X92">
        <v>201353.57</v>
      </c>
      <c r="Y92">
        <v>312000</v>
      </c>
      <c r="Z92">
        <v>1082.5</v>
      </c>
      <c r="AA92">
        <v>497400</v>
      </c>
      <c r="AB92">
        <v>517414.52</v>
      </c>
      <c r="AC92">
        <v>621879</v>
      </c>
      <c r="AD92">
        <v>840</v>
      </c>
      <c r="AF92">
        <v>431218.07</v>
      </c>
      <c r="AG92">
        <v>50788.37</v>
      </c>
      <c r="AJ92" s="59">
        <f t="shared" si="8"/>
        <v>753199.86</v>
      </c>
      <c r="AK92" s="29">
        <f t="shared" si="9"/>
        <v>15103</v>
      </c>
      <c r="AL92" s="19">
        <f t="shared" si="10"/>
        <v>738096.86</v>
      </c>
      <c r="AM92" s="13">
        <f t="shared" si="11"/>
        <v>1529250.59</v>
      </c>
      <c r="AN92" s="14">
        <f t="shared" si="12"/>
        <v>1104725.4400000002</v>
      </c>
      <c r="AO92" s="24">
        <f t="shared" si="7"/>
        <v>424525.14999999991</v>
      </c>
    </row>
    <row r="93" spans="1:41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2620</v>
      </c>
      <c r="F93">
        <v>105133.62</v>
      </c>
      <c r="G93">
        <v>12500</v>
      </c>
      <c r="H93">
        <v>43852.97</v>
      </c>
      <c r="J93">
        <v>1</v>
      </c>
      <c r="K93">
        <v>73653.3</v>
      </c>
      <c r="N93">
        <v>0</v>
      </c>
      <c r="O93">
        <v>0</v>
      </c>
      <c r="R93">
        <v>1846</v>
      </c>
      <c r="U93">
        <v>-697609.14</v>
      </c>
      <c r="V93">
        <v>819557.49</v>
      </c>
      <c r="X93">
        <v>248699.75</v>
      </c>
      <c r="Z93">
        <v>193.27</v>
      </c>
      <c r="AA93">
        <v>694500</v>
      </c>
      <c r="AB93">
        <v>265000</v>
      </c>
      <c r="AC93">
        <v>847374.57</v>
      </c>
      <c r="AD93">
        <v>8640</v>
      </c>
      <c r="AF93">
        <v>208882.58</v>
      </c>
      <c r="AG93">
        <v>32149.33</v>
      </c>
      <c r="AJ93" s="59">
        <f t="shared" si="8"/>
        <v>161486.59</v>
      </c>
      <c r="AK93" s="29">
        <f t="shared" si="9"/>
        <v>1846</v>
      </c>
      <c r="AL93" s="19">
        <f t="shared" si="10"/>
        <v>159640.59</v>
      </c>
      <c r="AM93" s="13">
        <f t="shared" si="11"/>
        <v>1208393.02</v>
      </c>
      <c r="AN93" s="14">
        <f t="shared" si="12"/>
        <v>1097046.48</v>
      </c>
      <c r="AO93" s="24">
        <f t="shared" si="7"/>
        <v>111346.54000000004</v>
      </c>
    </row>
    <row r="94" spans="1:41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2621</v>
      </c>
      <c r="F94">
        <v>599540.27</v>
      </c>
      <c r="G94">
        <v>0</v>
      </c>
      <c r="H94">
        <v>343600.82</v>
      </c>
      <c r="J94">
        <v>2</v>
      </c>
      <c r="K94">
        <v>398319.64</v>
      </c>
      <c r="N94">
        <v>6200</v>
      </c>
      <c r="O94">
        <v>6840</v>
      </c>
      <c r="R94">
        <v>551</v>
      </c>
      <c r="U94">
        <v>493654.88</v>
      </c>
      <c r="V94">
        <v>474645.55</v>
      </c>
      <c r="X94">
        <v>668348.18000000005</v>
      </c>
      <c r="Z94">
        <v>737.84</v>
      </c>
      <c r="AA94">
        <v>845477.5</v>
      </c>
      <c r="AB94">
        <v>209600</v>
      </c>
      <c r="AC94">
        <v>903444.5</v>
      </c>
      <c r="AF94">
        <v>400746.21</v>
      </c>
      <c r="AG94">
        <v>60401.51</v>
      </c>
      <c r="AJ94" s="59">
        <f t="shared" si="8"/>
        <v>943141.09000000008</v>
      </c>
      <c r="AK94" s="29">
        <f t="shared" si="9"/>
        <v>13591</v>
      </c>
      <c r="AL94" s="19">
        <f t="shared" si="10"/>
        <v>929550.09000000008</v>
      </c>
      <c r="AM94" s="13">
        <f t="shared" si="11"/>
        <v>1724163.52</v>
      </c>
      <c r="AN94" s="14">
        <f t="shared" si="12"/>
        <v>1364592.22</v>
      </c>
      <c r="AO94" s="24">
        <f t="shared" si="7"/>
        <v>359571.30000000005</v>
      </c>
    </row>
    <row r="95" spans="1:41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2622</v>
      </c>
      <c r="F95">
        <v>1024909.25</v>
      </c>
      <c r="G95">
        <v>0</v>
      </c>
      <c r="H95">
        <v>530472.65</v>
      </c>
      <c r="J95">
        <v>-10152.69</v>
      </c>
      <c r="K95">
        <v>156309.96</v>
      </c>
      <c r="N95">
        <v>5600</v>
      </c>
      <c r="O95">
        <v>6712.12</v>
      </c>
      <c r="R95">
        <v>3377.75</v>
      </c>
      <c r="U95">
        <v>-162620.81</v>
      </c>
      <c r="V95">
        <v>1172968.6100000001</v>
      </c>
      <c r="X95">
        <v>546049.91</v>
      </c>
      <c r="Y95">
        <v>552000</v>
      </c>
      <c r="Z95">
        <v>889.71</v>
      </c>
      <c r="AA95">
        <v>506670</v>
      </c>
      <c r="AB95">
        <v>146800</v>
      </c>
      <c r="AC95">
        <v>631995</v>
      </c>
      <c r="AD95">
        <v>2152</v>
      </c>
      <c r="AF95">
        <v>406068.55</v>
      </c>
      <c r="AG95">
        <v>36386.949999999997</v>
      </c>
      <c r="AI95">
        <v>305.62</v>
      </c>
      <c r="AJ95" s="59">
        <f t="shared" si="8"/>
        <v>1555381.9</v>
      </c>
      <c r="AK95" s="29">
        <f t="shared" si="9"/>
        <v>15689.869999999999</v>
      </c>
      <c r="AL95" s="19">
        <f t="shared" si="10"/>
        <v>1539692.0299999998</v>
      </c>
      <c r="AM95" s="13">
        <f t="shared" si="11"/>
        <v>1752409.62</v>
      </c>
      <c r="AN95" s="14">
        <f t="shared" si="12"/>
        <v>1076908.1200000001</v>
      </c>
      <c r="AO95" s="24">
        <f t="shared" si="7"/>
        <v>675501.5</v>
      </c>
    </row>
    <row r="96" spans="1:41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2623</v>
      </c>
      <c r="F96">
        <v>915878.82</v>
      </c>
      <c r="G96">
        <v>5640</v>
      </c>
      <c r="H96">
        <v>37531.26</v>
      </c>
      <c r="J96">
        <v>11287.27</v>
      </c>
      <c r="K96">
        <v>238785.59</v>
      </c>
      <c r="N96">
        <v>18000</v>
      </c>
      <c r="O96">
        <v>11200</v>
      </c>
      <c r="R96">
        <v>3000</v>
      </c>
      <c r="U96">
        <v>-163518.32</v>
      </c>
      <c r="V96">
        <v>1035380.1</v>
      </c>
      <c r="X96">
        <v>128118.5</v>
      </c>
      <c r="Z96">
        <v>1154.49</v>
      </c>
      <c r="AB96">
        <v>773380.59</v>
      </c>
      <c r="AC96">
        <v>113940</v>
      </c>
      <c r="AD96">
        <v>696</v>
      </c>
      <c r="AE96">
        <v>704</v>
      </c>
      <c r="AF96">
        <v>371632.86</v>
      </c>
      <c r="AG96">
        <v>110584.56</v>
      </c>
      <c r="AI96">
        <v>35</v>
      </c>
      <c r="AJ96" s="59">
        <f t="shared" si="8"/>
        <v>959050.08</v>
      </c>
      <c r="AK96" s="29">
        <f t="shared" si="9"/>
        <v>32200</v>
      </c>
      <c r="AL96" s="19">
        <f t="shared" si="10"/>
        <v>926850.08</v>
      </c>
      <c r="AM96" s="13">
        <f t="shared" si="11"/>
        <v>902653.58</v>
      </c>
      <c r="AN96" s="14">
        <f t="shared" si="12"/>
        <v>597592.41999999993</v>
      </c>
      <c r="AO96" s="24">
        <f t="shared" si="7"/>
        <v>305061.16000000003</v>
      </c>
    </row>
    <row r="97" spans="1:41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2624</v>
      </c>
      <c r="F97">
        <v>767201.66</v>
      </c>
      <c r="G97">
        <v>101364</v>
      </c>
      <c r="H97">
        <v>242204.89</v>
      </c>
      <c r="J97">
        <v>708149.24</v>
      </c>
      <c r="K97">
        <v>259446.48</v>
      </c>
      <c r="N97">
        <v>6500</v>
      </c>
      <c r="O97">
        <v>6270</v>
      </c>
      <c r="R97">
        <v>1735</v>
      </c>
      <c r="U97">
        <v>324265.15999999997</v>
      </c>
      <c r="V97">
        <v>1242259.96</v>
      </c>
      <c r="X97">
        <v>926306.12</v>
      </c>
      <c r="Z97">
        <v>416.66</v>
      </c>
      <c r="AA97">
        <v>483080</v>
      </c>
      <c r="AB97">
        <v>204437.73</v>
      </c>
      <c r="AC97">
        <v>699037</v>
      </c>
      <c r="AF97">
        <v>290407.38</v>
      </c>
      <c r="AG97">
        <v>77199.67</v>
      </c>
      <c r="AI97">
        <v>50260.31</v>
      </c>
      <c r="AJ97" s="59">
        <f t="shared" si="8"/>
        <v>1110770.55</v>
      </c>
      <c r="AK97" s="29">
        <f t="shared" si="9"/>
        <v>14505</v>
      </c>
      <c r="AL97" s="19">
        <f t="shared" si="10"/>
        <v>1096265.55</v>
      </c>
      <c r="AM97" s="13">
        <f t="shared" si="11"/>
        <v>1614240.51</v>
      </c>
      <c r="AN97" s="14">
        <f t="shared" si="12"/>
        <v>1116904.3600000001</v>
      </c>
      <c r="AO97" s="24">
        <f t="shared" si="7"/>
        <v>497336.14999999991</v>
      </c>
    </row>
    <row r="98" spans="1:41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2625</v>
      </c>
      <c r="F98">
        <v>719334.93</v>
      </c>
      <c r="G98">
        <v>50000</v>
      </c>
      <c r="H98">
        <v>96151.19</v>
      </c>
      <c r="J98">
        <v>1501514.1</v>
      </c>
      <c r="K98">
        <v>254568.62</v>
      </c>
      <c r="N98">
        <v>11300</v>
      </c>
      <c r="O98">
        <v>6270</v>
      </c>
      <c r="R98">
        <v>82500</v>
      </c>
      <c r="U98">
        <v>-387922.59</v>
      </c>
      <c r="V98">
        <v>2616413.23</v>
      </c>
      <c r="X98">
        <v>163150.74</v>
      </c>
      <c r="Z98">
        <v>1401.04</v>
      </c>
      <c r="AA98">
        <v>532750</v>
      </c>
      <c r="AB98">
        <v>627813.79</v>
      </c>
      <c r="AC98">
        <v>630292</v>
      </c>
      <c r="AD98">
        <v>12392</v>
      </c>
      <c r="AF98">
        <v>268673.67</v>
      </c>
      <c r="AG98">
        <v>120749.7</v>
      </c>
      <c r="AJ98" s="59">
        <f t="shared" si="8"/>
        <v>865486.12000000011</v>
      </c>
      <c r="AK98" s="29">
        <f t="shared" si="9"/>
        <v>100070</v>
      </c>
      <c r="AL98" s="19">
        <f t="shared" si="10"/>
        <v>765416.12000000011</v>
      </c>
      <c r="AM98" s="13">
        <f t="shared" si="11"/>
        <v>1325115.57</v>
      </c>
      <c r="AN98" s="14">
        <f t="shared" si="12"/>
        <v>1032107.3699999999</v>
      </c>
      <c r="AO98" s="24">
        <f t="shared" si="7"/>
        <v>293008.20000000019</v>
      </c>
    </row>
    <row r="99" spans="1:41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2626</v>
      </c>
      <c r="F99">
        <v>224889.62</v>
      </c>
      <c r="G99">
        <v>0</v>
      </c>
      <c r="H99">
        <v>52184.6</v>
      </c>
      <c r="J99">
        <v>11</v>
      </c>
      <c r="K99">
        <v>95050.77</v>
      </c>
      <c r="O99">
        <v>13000</v>
      </c>
      <c r="R99">
        <v>1001.3</v>
      </c>
      <c r="U99">
        <v>-2017661.69</v>
      </c>
      <c r="V99">
        <v>2310952.34</v>
      </c>
      <c r="X99">
        <v>425552.7</v>
      </c>
      <c r="Z99">
        <v>7.0000000000000007E-2</v>
      </c>
      <c r="AA99">
        <v>467790</v>
      </c>
      <c r="AB99">
        <v>203486.03</v>
      </c>
      <c r="AC99">
        <v>597446</v>
      </c>
      <c r="AE99">
        <v>3712</v>
      </c>
      <c r="AF99">
        <v>412387.48</v>
      </c>
      <c r="AG99">
        <v>18439.28</v>
      </c>
      <c r="AJ99" s="59">
        <f t="shared" si="8"/>
        <v>277074.21999999997</v>
      </c>
      <c r="AK99" s="29">
        <f t="shared" si="9"/>
        <v>14001.3</v>
      </c>
      <c r="AL99" s="19">
        <f t="shared" si="10"/>
        <v>263072.92</v>
      </c>
      <c r="AM99" s="13">
        <f t="shared" si="11"/>
        <v>1096828.8</v>
      </c>
      <c r="AN99" s="14">
        <f t="shared" si="12"/>
        <v>1031984.76</v>
      </c>
      <c r="AO99" s="24">
        <f t="shared" si="7"/>
        <v>64844.040000000037</v>
      </c>
    </row>
    <row r="100" spans="1:41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2627</v>
      </c>
      <c r="F100">
        <v>501220.78</v>
      </c>
      <c r="G100">
        <v>0</v>
      </c>
      <c r="H100">
        <v>26613.98</v>
      </c>
      <c r="J100">
        <v>1060249.45</v>
      </c>
      <c r="K100">
        <v>40540.94</v>
      </c>
      <c r="O100">
        <v>7000</v>
      </c>
      <c r="R100">
        <v>532.72</v>
      </c>
      <c r="U100">
        <v>336455.03</v>
      </c>
      <c r="V100">
        <v>1228203.58</v>
      </c>
      <c r="X100">
        <v>295472.68</v>
      </c>
      <c r="Z100">
        <v>24.12</v>
      </c>
      <c r="AA100">
        <v>539500</v>
      </c>
      <c r="AB100">
        <v>361461.06</v>
      </c>
      <c r="AC100">
        <v>648922</v>
      </c>
      <c r="AD100">
        <v>1712</v>
      </c>
      <c r="AF100">
        <v>435016.98</v>
      </c>
      <c r="AG100">
        <v>54373.06</v>
      </c>
      <c r="AJ100" s="59">
        <f t="shared" si="8"/>
        <v>527834.76</v>
      </c>
      <c r="AK100" s="29">
        <f t="shared" si="9"/>
        <v>7532.72</v>
      </c>
      <c r="AL100" s="19">
        <f t="shared" si="10"/>
        <v>520302.04000000004</v>
      </c>
      <c r="AM100" s="13">
        <f t="shared" si="11"/>
        <v>1196457.8600000001</v>
      </c>
      <c r="AN100" s="14">
        <f t="shared" si="12"/>
        <v>1140024.04</v>
      </c>
      <c r="AO100" s="24">
        <f t="shared" si="7"/>
        <v>56433.820000000065</v>
      </c>
    </row>
    <row r="101" spans="1:41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2628</v>
      </c>
      <c r="F101">
        <v>534867.44999999995</v>
      </c>
      <c r="G101">
        <v>0</v>
      </c>
      <c r="H101">
        <v>59520.95</v>
      </c>
      <c r="J101">
        <v>1076172.25</v>
      </c>
      <c r="K101">
        <v>118913.65</v>
      </c>
      <c r="O101">
        <v>7000</v>
      </c>
      <c r="R101">
        <v>327.10000000000002</v>
      </c>
      <c r="U101">
        <v>56918.720000000001</v>
      </c>
      <c r="V101">
        <v>1322855.6000000001</v>
      </c>
      <c r="X101">
        <v>386558.98</v>
      </c>
      <c r="Z101">
        <v>20.8</v>
      </c>
      <c r="AA101">
        <v>477700</v>
      </c>
      <c r="AB101">
        <v>517701.75</v>
      </c>
      <c r="AC101">
        <v>595935</v>
      </c>
      <c r="AD101">
        <v>4800</v>
      </c>
      <c r="AF101">
        <v>347787.97</v>
      </c>
      <c r="AG101">
        <v>31085.68</v>
      </c>
      <c r="AJ101" s="59">
        <f t="shared" si="8"/>
        <v>594388.39999999991</v>
      </c>
      <c r="AK101" s="29">
        <f t="shared" si="9"/>
        <v>7327.1</v>
      </c>
      <c r="AL101" s="19">
        <f t="shared" si="10"/>
        <v>587061.29999999993</v>
      </c>
      <c r="AM101" s="13">
        <f t="shared" si="11"/>
        <v>1381981.53</v>
      </c>
      <c r="AN101" s="14">
        <f t="shared" si="12"/>
        <v>979608.65</v>
      </c>
      <c r="AO101" s="24">
        <f t="shared" si="7"/>
        <v>402372.88</v>
      </c>
    </row>
    <row r="102" spans="1:41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2629</v>
      </c>
      <c r="F102">
        <v>377886.09</v>
      </c>
      <c r="G102">
        <v>0</v>
      </c>
      <c r="H102">
        <v>162576.91</v>
      </c>
      <c r="J102">
        <v>877671.47</v>
      </c>
      <c r="K102">
        <v>278527.03999999998</v>
      </c>
      <c r="O102">
        <v>8043.75</v>
      </c>
      <c r="R102">
        <v>0</v>
      </c>
      <c r="U102">
        <v>-746422.78</v>
      </c>
      <c r="V102">
        <v>2235714.37</v>
      </c>
      <c r="X102">
        <v>595467.17000000004</v>
      </c>
      <c r="Z102">
        <v>26.65</v>
      </c>
      <c r="AA102">
        <v>669367.31000000006</v>
      </c>
      <c r="AB102">
        <v>88000</v>
      </c>
      <c r="AC102">
        <v>726777.31</v>
      </c>
      <c r="AD102">
        <v>640</v>
      </c>
      <c r="AE102">
        <v>2424</v>
      </c>
      <c r="AF102">
        <v>351011.44</v>
      </c>
      <c r="AG102">
        <v>72682.210000000006</v>
      </c>
      <c r="AJ102" s="59">
        <f t="shared" si="8"/>
        <v>540463</v>
      </c>
      <c r="AK102" s="29">
        <f t="shared" si="9"/>
        <v>8043.75</v>
      </c>
      <c r="AL102" s="19">
        <f t="shared" si="10"/>
        <v>532419.25</v>
      </c>
      <c r="AM102" s="13">
        <f t="shared" si="11"/>
        <v>1352861.1300000001</v>
      </c>
      <c r="AN102" s="14">
        <f t="shared" si="12"/>
        <v>1153534.96</v>
      </c>
      <c r="AO102" s="24">
        <f t="shared" si="7"/>
        <v>199326.17000000016</v>
      </c>
    </row>
    <row r="103" spans="1:41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2630</v>
      </c>
      <c r="F103">
        <v>419575.78</v>
      </c>
      <c r="G103">
        <v>0</v>
      </c>
      <c r="H103">
        <v>33722.03</v>
      </c>
      <c r="J103">
        <v>378609.7</v>
      </c>
      <c r="K103">
        <v>152279.89000000001</v>
      </c>
      <c r="N103">
        <v>37200</v>
      </c>
      <c r="O103">
        <v>14143</v>
      </c>
      <c r="R103">
        <v>551.4</v>
      </c>
      <c r="T103">
        <v>-748729.96</v>
      </c>
      <c r="U103">
        <v>-200673.36</v>
      </c>
      <c r="V103">
        <v>1762414.5</v>
      </c>
      <c r="X103">
        <v>651030.03</v>
      </c>
      <c r="Z103">
        <v>50.32</v>
      </c>
      <c r="AA103">
        <v>411396.9</v>
      </c>
      <c r="AB103">
        <v>32400</v>
      </c>
      <c r="AC103">
        <v>542616.9</v>
      </c>
      <c r="AE103">
        <v>4288</v>
      </c>
      <c r="AF103">
        <v>367186.32</v>
      </c>
      <c r="AG103">
        <v>61504.21</v>
      </c>
      <c r="AJ103" s="59">
        <f t="shared" si="8"/>
        <v>453297.81000000006</v>
      </c>
      <c r="AK103" s="29">
        <f t="shared" si="9"/>
        <v>51894.400000000001</v>
      </c>
      <c r="AL103" s="19">
        <f t="shared" si="10"/>
        <v>401403.41000000003</v>
      </c>
      <c r="AM103" s="13">
        <f t="shared" si="11"/>
        <v>1094877.25</v>
      </c>
      <c r="AN103" s="14">
        <f t="shared" si="12"/>
        <v>975595.42999999993</v>
      </c>
      <c r="AO103" s="24">
        <f t="shared" si="7"/>
        <v>119281.82000000007</v>
      </c>
    </row>
    <row r="104" spans="1:41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2631</v>
      </c>
      <c r="F104">
        <v>285677.31</v>
      </c>
      <c r="G104">
        <v>0</v>
      </c>
      <c r="H104">
        <v>5533.62</v>
      </c>
      <c r="J104">
        <v>1707598.4</v>
      </c>
      <c r="K104">
        <v>83369.48</v>
      </c>
      <c r="L104">
        <v>1</v>
      </c>
      <c r="O104">
        <v>9542.5</v>
      </c>
      <c r="R104">
        <v>1086</v>
      </c>
      <c r="U104">
        <v>1513290.93</v>
      </c>
      <c r="V104">
        <v>513834.47</v>
      </c>
      <c r="X104">
        <v>221797.53</v>
      </c>
      <c r="AA104">
        <v>388956</v>
      </c>
      <c r="AB104">
        <v>135850.38</v>
      </c>
      <c r="AC104">
        <v>420556</v>
      </c>
      <c r="AF104">
        <v>203789.5</v>
      </c>
      <c r="AG104">
        <v>77832.5</v>
      </c>
      <c r="AJ104" s="59">
        <f t="shared" si="8"/>
        <v>291210.93</v>
      </c>
      <c r="AK104" s="29">
        <f t="shared" si="9"/>
        <v>10628.5</v>
      </c>
      <c r="AL104" s="19">
        <f t="shared" si="10"/>
        <v>280582.43</v>
      </c>
      <c r="AM104" s="13">
        <f t="shared" si="11"/>
        <v>746603.91</v>
      </c>
      <c r="AN104" s="14">
        <f t="shared" si="12"/>
        <v>702178</v>
      </c>
      <c r="AO104" s="24">
        <f t="shared" si="7"/>
        <v>44425.910000000033</v>
      </c>
    </row>
    <row r="105" spans="1:41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2632</v>
      </c>
      <c r="F105">
        <v>263923.21999999997</v>
      </c>
      <c r="G105">
        <v>408109.24</v>
      </c>
      <c r="H105">
        <v>393583.26</v>
      </c>
      <c r="J105">
        <v>337590.11</v>
      </c>
      <c r="K105">
        <v>143620.66</v>
      </c>
      <c r="O105">
        <v>8925</v>
      </c>
      <c r="R105">
        <v>3369.78</v>
      </c>
      <c r="T105">
        <v>-1072542.6399999999</v>
      </c>
      <c r="U105">
        <v>-1679742.67</v>
      </c>
      <c r="V105">
        <v>3774792.24</v>
      </c>
      <c r="X105">
        <v>1220269.6100000001</v>
      </c>
      <c r="Y105">
        <v>13994</v>
      </c>
      <c r="Z105">
        <v>37.21</v>
      </c>
      <c r="AA105">
        <v>643387.80000000005</v>
      </c>
      <c r="AB105">
        <v>10000</v>
      </c>
      <c r="AC105">
        <v>784341.8</v>
      </c>
      <c r="AD105">
        <v>2900</v>
      </c>
      <c r="AE105">
        <v>2160</v>
      </c>
      <c r="AF105">
        <v>574011.6</v>
      </c>
      <c r="AG105">
        <v>12250.44</v>
      </c>
      <c r="AJ105" s="59">
        <f t="shared" si="8"/>
        <v>1065615.72</v>
      </c>
      <c r="AK105" s="29">
        <f t="shared" si="9"/>
        <v>12294.78</v>
      </c>
      <c r="AL105" s="19">
        <f t="shared" si="10"/>
        <v>1053320.94</v>
      </c>
      <c r="AM105" s="13">
        <f t="shared" si="11"/>
        <v>1887688.62</v>
      </c>
      <c r="AN105" s="14">
        <f t="shared" si="12"/>
        <v>1375663.8399999999</v>
      </c>
      <c r="AO105" s="24">
        <f t="shared" si="7"/>
        <v>512024.78000000026</v>
      </c>
    </row>
    <row r="106" spans="1:41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2633</v>
      </c>
      <c r="F106">
        <v>405164.34</v>
      </c>
      <c r="G106">
        <v>0</v>
      </c>
      <c r="H106">
        <v>31294.69</v>
      </c>
      <c r="J106">
        <v>228504.83</v>
      </c>
      <c r="K106">
        <v>261876.76</v>
      </c>
      <c r="R106">
        <v>2</v>
      </c>
      <c r="U106">
        <v>-1074589.79</v>
      </c>
      <c r="V106">
        <v>1908283.93</v>
      </c>
      <c r="X106">
        <v>505247.15</v>
      </c>
      <c r="Z106">
        <v>5.12</v>
      </c>
      <c r="AA106">
        <v>575900</v>
      </c>
      <c r="AC106">
        <v>619651.68000000005</v>
      </c>
      <c r="AD106">
        <v>160</v>
      </c>
      <c r="AE106">
        <v>2040</v>
      </c>
      <c r="AF106">
        <v>353057.96</v>
      </c>
      <c r="AG106">
        <v>13098.15</v>
      </c>
      <c r="AJ106" s="59">
        <f t="shared" si="8"/>
        <v>436459.03</v>
      </c>
      <c r="AK106" s="29">
        <f t="shared" si="9"/>
        <v>2</v>
      </c>
      <c r="AL106" s="19">
        <f t="shared" si="10"/>
        <v>436457.03</v>
      </c>
      <c r="AM106" s="13">
        <f t="shared" si="11"/>
        <v>1081152.27</v>
      </c>
      <c r="AN106" s="14">
        <f t="shared" si="12"/>
        <v>988007.79000000015</v>
      </c>
      <c r="AO106" s="24">
        <f t="shared" si="7"/>
        <v>93144.479999999865</v>
      </c>
    </row>
    <row r="107" spans="1:41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2634</v>
      </c>
      <c r="F107">
        <v>167174.04999999999</v>
      </c>
      <c r="G107">
        <v>0</v>
      </c>
      <c r="H107">
        <v>22354.18</v>
      </c>
      <c r="J107">
        <v>116458.61</v>
      </c>
      <c r="K107">
        <v>30907.22</v>
      </c>
      <c r="O107">
        <v>8287.5</v>
      </c>
      <c r="R107">
        <v>0</v>
      </c>
      <c r="U107">
        <v>-2110110.42</v>
      </c>
      <c r="V107">
        <v>2404357.2799999998</v>
      </c>
      <c r="X107">
        <v>634500.94999999995</v>
      </c>
      <c r="Z107">
        <v>201.24</v>
      </c>
      <c r="AA107">
        <v>571690</v>
      </c>
      <c r="AB107">
        <v>16000</v>
      </c>
      <c r="AC107">
        <v>715993</v>
      </c>
      <c r="AD107">
        <v>1120</v>
      </c>
      <c r="AE107">
        <v>3448</v>
      </c>
      <c r="AF107">
        <v>422537.48</v>
      </c>
      <c r="AG107">
        <v>44934.01</v>
      </c>
      <c r="AJ107" s="59">
        <f t="shared" si="8"/>
        <v>189528.22999999998</v>
      </c>
      <c r="AK107" s="29">
        <f t="shared" si="9"/>
        <v>8287.5</v>
      </c>
      <c r="AL107" s="19">
        <f t="shared" si="10"/>
        <v>181240.72999999998</v>
      </c>
      <c r="AM107" s="13">
        <f t="shared" si="11"/>
        <v>1222392.19</v>
      </c>
      <c r="AN107" s="14">
        <f t="shared" si="12"/>
        <v>1188032.49</v>
      </c>
      <c r="AO107" s="24">
        <f t="shared" si="7"/>
        <v>34359.699999999953</v>
      </c>
    </row>
    <row r="108" spans="1:41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2635</v>
      </c>
      <c r="F108">
        <v>383626.7</v>
      </c>
      <c r="G108">
        <v>0</v>
      </c>
      <c r="H108">
        <v>28400.94</v>
      </c>
      <c r="J108">
        <v>7</v>
      </c>
      <c r="K108">
        <v>149598.49</v>
      </c>
      <c r="O108">
        <v>7000</v>
      </c>
      <c r="R108">
        <v>1554.46</v>
      </c>
      <c r="U108">
        <v>-2714057.75</v>
      </c>
      <c r="V108">
        <v>3154007.83</v>
      </c>
      <c r="X108">
        <v>451182.56</v>
      </c>
      <c r="Z108">
        <v>13.24</v>
      </c>
      <c r="AA108">
        <v>665400</v>
      </c>
      <c r="AB108">
        <v>87000</v>
      </c>
      <c r="AC108">
        <v>776937.22</v>
      </c>
      <c r="AE108">
        <v>2728</v>
      </c>
      <c r="AF108">
        <v>295204.21000000002</v>
      </c>
      <c r="AG108">
        <v>15597.78</v>
      </c>
      <c r="AJ108" s="59">
        <f t="shared" si="8"/>
        <v>412027.64</v>
      </c>
      <c r="AK108" s="29">
        <f t="shared" si="9"/>
        <v>8554.4599999999991</v>
      </c>
      <c r="AL108" s="19">
        <f t="shared" si="10"/>
        <v>403473.18</v>
      </c>
      <c r="AM108" s="13">
        <f t="shared" si="11"/>
        <v>1203595.8</v>
      </c>
      <c r="AN108" s="14">
        <f t="shared" si="12"/>
        <v>1090467.21</v>
      </c>
      <c r="AO108" s="24">
        <f t="shared" si="7"/>
        <v>113128.59000000008</v>
      </c>
    </row>
    <row r="109" spans="1:41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2636</v>
      </c>
      <c r="F109">
        <v>587686.18999999994</v>
      </c>
      <c r="G109">
        <v>0</v>
      </c>
      <c r="H109">
        <v>68415.98</v>
      </c>
      <c r="J109">
        <v>314870.48</v>
      </c>
      <c r="K109">
        <v>141295.85999999999</v>
      </c>
      <c r="Q109">
        <v>79560</v>
      </c>
      <c r="R109">
        <v>0</v>
      </c>
      <c r="U109">
        <v>-1512157.26</v>
      </c>
      <c r="V109">
        <v>2272032.2400000002</v>
      </c>
      <c r="X109">
        <v>845989.87</v>
      </c>
      <c r="Z109">
        <v>196.15</v>
      </c>
      <c r="AA109">
        <v>534825.5</v>
      </c>
      <c r="AB109">
        <v>57600</v>
      </c>
      <c r="AC109">
        <v>624675.5</v>
      </c>
      <c r="AF109">
        <v>474660.49</v>
      </c>
      <c r="AG109">
        <v>66442</v>
      </c>
      <c r="AJ109" s="59">
        <f t="shared" si="8"/>
        <v>656102.16999999993</v>
      </c>
      <c r="AK109" s="29">
        <f t="shared" si="9"/>
        <v>79560</v>
      </c>
      <c r="AL109" s="19">
        <f t="shared" si="10"/>
        <v>576542.16999999993</v>
      </c>
      <c r="AM109" s="13">
        <f t="shared" si="11"/>
        <v>1438611.52</v>
      </c>
      <c r="AN109" s="14">
        <f t="shared" si="12"/>
        <v>1165777.99</v>
      </c>
      <c r="AO109" s="24">
        <f t="shared" si="7"/>
        <v>272833.53000000003</v>
      </c>
    </row>
    <row r="110" spans="1:41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2637</v>
      </c>
      <c r="F110">
        <v>80171.25</v>
      </c>
      <c r="G110">
        <v>0</v>
      </c>
      <c r="H110">
        <v>414098.33</v>
      </c>
      <c r="J110">
        <v>169808.18</v>
      </c>
      <c r="K110">
        <v>35975.370000000003</v>
      </c>
      <c r="O110">
        <v>84404.4</v>
      </c>
      <c r="R110">
        <v>2676</v>
      </c>
      <c r="U110">
        <v>-1130054.67</v>
      </c>
      <c r="V110">
        <v>1679735.01</v>
      </c>
      <c r="X110">
        <v>410893.4</v>
      </c>
      <c r="AA110">
        <v>219300</v>
      </c>
      <c r="AB110">
        <v>53400</v>
      </c>
      <c r="AC110">
        <v>349580</v>
      </c>
      <c r="AF110">
        <v>251241.3</v>
      </c>
      <c r="AG110">
        <v>19479.71</v>
      </c>
      <c r="AJ110" s="59">
        <f t="shared" si="8"/>
        <v>494269.58</v>
      </c>
      <c r="AK110" s="29">
        <f t="shared" si="9"/>
        <v>87080.4</v>
      </c>
      <c r="AL110" s="19">
        <f t="shared" si="10"/>
        <v>407189.18000000005</v>
      </c>
      <c r="AM110" s="13">
        <f t="shared" si="11"/>
        <v>683593.4</v>
      </c>
      <c r="AN110" s="14">
        <f t="shared" si="12"/>
        <v>620301.01</v>
      </c>
      <c r="AO110" s="24">
        <f t="shared" si="7"/>
        <v>63292.390000000014</v>
      </c>
    </row>
    <row r="111" spans="1:41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2638</v>
      </c>
      <c r="F111">
        <v>643380.15</v>
      </c>
      <c r="G111">
        <v>0</v>
      </c>
      <c r="H111">
        <v>33194.910000000003</v>
      </c>
      <c r="J111">
        <v>6</v>
      </c>
      <c r="K111">
        <v>101451.26</v>
      </c>
      <c r="O111">
        <v>13500</v>
      </c>
      <c r="R111">
        <v>205.61</v>
      </c>
      <c r="U111">
        <v>-1409669.07</v>
      </c>
      <c r="V111">
        <v>1611506.92</v>
      </c>
      <c r="X111">
        <v>274969.32</v>
      </c>
      <c r="AA111">
        <v>639400</v>
      </c>
      <c r="AB111">
        <v>694775.84</v>
      </c>
      <c r="AC111">
        <v>750806</v>
      </c>
      <c r="AE111">
        <v>3176</v>
      </c>
      <c r="AF111">
        <v>279393.68</v>
      </c>
      <c r="AG111">
        <v>13280.62</v>
      </c>
      <c r="AJ111" s="59">
        <f t="shared" si="8"/>
        <v>676575.06</v>
      </c>
      <c r="AK111" s="29">
        <f t="shared" si="9"/>
        <v>13705.61</v>
      </c>
      <c r="AL111" s="19">
        <f t="shared" si="10"/>
        <v>662869.45000000007</v>
      </c>
      <c r="AM111" s="13">
        <f t="shared" si="11"/>
        <v>1609145.1600000001</v>
      </c>
      <c r="AN111" s="14">
        <f t="shared" si="12"/>
        <v>1046656.2999999999</v>
      </c>
      <c r="AO111" s="24">
        <f t="shared" si="7"/>
        <v>562488.86000000022</v>
      </c>
    </row>
    <row r="112" spans="1:41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2639</v>
      </c>
      <c r="F112">
        <v>455857.47</v>
      </c>
      <c r="G112">
        <v>192983.01</v>
      </c>
      <c r="H112">
        <v>436288.42</v>
      </c>
      <c r="J112">
        <v>-60932.81</v>
      </c>
      <c r="K112">
        <v>542093.98</v>
      </c>
      <c r="N112">
        <v>59800</v>
      </c>
      <c r="O112">
        <v>7919</v>
      </c>
      <c r="R112">
        <v>18723</v>
      </c>
      <c r="U112">
        <v>512734.75</v>
      </c>
      <c r="V112">
        <v>667875.67000000004</v>
      </c>
      <c r="X112">
        <v>129632.05</v>
      </c>
      <c r="AA112">
        <v>67787.100000000006</v>
      </c>
      <c r="AB112">
        <v>628791.25</v>
      </c>
      <c r="AC112">
        <v>137787.1</v>
      </c>
      <c r="AE112">
        <v>1472</v>
      </c>
      <c r="AF112">
        <v>357142.55</v>
      </c>
      <c r="AG112">
        <v>30571.1</v>
      </c>
      <c r="AJ112" s="59">
        <f t="shared" si="8"/>
        <v>1085128.8999999999</v>
      </c>
      <c r="AK112" s="29">
        <f t="shared" si="9"/>
        <v>86442</v>
      </c>
      <c r="AL112" s="19">
        <f t="shared" si="10"/>
        <v>998686.89999999991</v>
      </c>
      <c r="AM112" s="13">
        <f t="shared" si="11"/>
        <v>826210.4</v>
      </c>
      <c r="AN112" s="14">
        <f t="shared" si="12"/>
        <v>526972.75</v>
      </c>
      <c r="AO112" s="24">
        <f t="shared" si="7"/>
        <v>299237.65000000002</v>
      </c>
    </row>
    <row r="113" spans="1:41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2640</v>
      </c>
      <c r="F113">
        <v>502634.65</v>
      </c>
      <c r="G113">
        <v>0</v>
      </c>
      <c r="H113">
        <v>47743.97</v>
      </c>
      <c r="J113">
        <v>410862.49</v>
      </c>
      <c r="K113">
        <v>129231.31</v>
      </c>
      <c r="L113">
        <v>1</v>
      </c>
      <c r="O113">
        <v>7920</v>
      </c>
      <c r="R113">
        <v>0</v>
      </c>
      <c r="U113">
        <v>320005.45</v>
      </c>
      <c r="V113">
        <v>654977.96</v>
      </c>
      <c r="X113">
        <v>540263.74</v>
      </c>
      <c r="Z113">
        <v>37.229999999999997</v>
      </c>
      <c r="AA113">
        <v>545963.30000000005</v>
      </c>
      <c r="AB113">
        <v>85200</v>
      </c>
      <c r="AC113">
        <v>593688.30000000005</v>
      </c>
      <c r="AF113">
        <v>384341.03</v>
      </c>
      <c r="AG113">
        <v>85864.93</v>
      </c>
      <c r="AJ113" s="59">
        <f t="shared" si="8"/>
        <v>550378.62</v>
      </c>
      <c r="AK113" s="29">
        <f t="shared" si="9"/>
        <v>7920</v>
      </c>
      <c r="AL113" s="19">
        <f t="shared" si="10"/>
        <v>542458.62</v>
      </c>
      <c r="AM113" s="13">
        <f t="shared" si="11"/>
        <v>1171464.27</v>
      </c>
      <c r="AN113" s="14">
        <f t="shared" si="12"/>
        <v>1063894.26</v>
      </c>
      <c r="AO113" s="24">
        <f t="shared" si="7"/>
        <v>107570.01000000001</v>
      </c>
    </row>
    <row r="114" spans="1:41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2641</v>
      </c>
      <c r="F114">
        <v>581210.14</v>
      </c>
      <c r="G114">
        <v>912185.91</v>
      </c>
      <c r="H114">
        <v>175424.73</v>
      </c>
      <c r="J114">
        <v>101950.9</v>
      </c>
      <c r="K114">
        <v>262089.87</v>
      </c>
      <c r="N114">
        <v>0</v>
      </c>
      <c r="O114">
        <v>25900</v>
      </c>
      <c r="R114">
        <v>515.4</v>
      </c>
      <c r="U114">
        <v>-1934176.03</v>
      </c>
      <c r="V114">
        <v>3175397.16</v>
      </c>
      <c r="X114">
        <v>1203332.83</v>
      </c>
      <c r="Y114">
        <v>132000</v>
      </c>
      <c r="Z114">
        <v>20.05</v>
      </c>
      <c r="AA114">
        <v>667440</v>
      </c>
      <c r="AB114">
        <v>35700</v>
      </c>
      <c r="AC114">
        <v>753707</v>
      </c>
      <c r="AD114">
        <v>3380</v>
      </c>
      <c r="AE114">
        <v>6400</v>
      </c>
      <c r="AF114">
        <v>464100.4</v>
      </c>
      <c r="AG114">
        <v>35680.46</v>
      </c>
      <c r="AI114">
        <v>10000</v>
      </c>
      <c r="AJ114" s="59">
        <f t="shared" si="8"/>
        <v>1668820.78</v>
      </c>
      <c r="AK114" s="29">
        <f t="shared" si="9"/>
        <v>26415.4</v>
      </c>
      <c r="AL114" s="19">
        <f t="shared" si="10"/>
        <v>1642405.3800000001</v>
      </c>
      <c r="AM114" s="13">
        <f t="shared" si="11"/>
        <v>2038492.8800000001</v>
      </c>
      <c r="AN114" s="14">
        <f t="shared" si="12"/>
        <v>1273267.8599999999</v>
      </c>
      <c r="AO114" s="24">
        <f t="shared" si="7"/>
        <v>765225.02000000025</v>
      </c>
    </row>
    <row r="115" spans="1:41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2642</v>
      </c>
      <c r="F115">
        <v>520126.61</v>
      </c>
      <c r="G115">
        <v>669821.78</v>
      </c>
      <c r="H115">
        <v>16836.54</v>
      </c>
      <c r="J115">
        <v>3139676.91</v>
      </c>
      <c r="K115">
        <v>163999.57999999999</v>
      </c>
      <c r="O115">
        <v>24500</v>
      </c>
      <c r="R115">
        <v>0</v>
      </c>
      <c r="U115">
        <v>2640423.9</v>
      </c>
      <c r="V115">
        <v>1191484.79</v>
      </c>
      <c r="X115">
        <v>1186462.6599999999</v>
      </c>
      <c r="Z115">
        <v>28.35</v>
      </c>
      <c r="AA115">
        <v>543725.69999999995</v>
      </c>
      <c r="AB115">
        <v>36000</v>
      </c>
      <c r="AC115">
        <v>773860.7</v>
      </c>
      <c r="AE115">
        <v>2400</v>
      </c>
      <c r="AF115">
        <v>228992.38</v>
      </c>
      <c r="AG115">
        <v>96910.9</v>
      </c>
      <c r="AI115">
        <v>10000</v>
      </c>
      <c r="AJ115" s="59">
        <f t="shared" si="8"/>
        <v>1206784.9300000002</v>
      </c>
      <c r="AK115" s="29">
        <f t="shared" si="9"/>
        <v>24500</v>
      </c>
      <c r="AL115" s="19">
        <f t="shared" si="10"/>
        <v>1182284.9300000002</v>
      </c>
      <c r="AM115" s="13">
        <f t="shared" si="11"/>
        <v>1766216.71</v>
      </c>
      <c r="AN115" s="14">
        <f t="shared" si="12"/>
        <v>1112163.98</v>
      </c>
      <c r="AO115" s="24">
        <f t="shared" si="7"/>
        <v>654052.73</v>
      </c>
    </row>
    <row r="116" spans="1:41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2643</v>
      </c>
      <c r="F116">
        <v>328075.02</v>
      </c>
      <c r="G116">
        <v>563446.01</v>
      </c>
      <c r="H116">
        <v>257748.83</v>
      </c>
      <c r="J116">
        <v>1918919.45</v>
      </c>
      <c r="K116">
        <v>210222.67</v>
      </c>
      <c r="O116">
        <v>5000</v>
      </c>
      <c r="R116">
        <v>0</v>
      </c>
      <c r="U116">
        <v>1914140.63</v>
      </c>
      <c r="V116">
        <v>918887.6</v>
      </c>
      <c r="X116">
        <v>870590.51</v>
      </c>
      <c r="Y116">
        <v>186000</v>
      </c>
      <c r="Z116">
        <v>1.22</v>
      </c>
      <c r="AA116">
        <v>535120</v>
      </c>
      <c r="AB116">
        <v>36020</v>
      </c>
      <c r="AC116">
        <v>685078</v>
      </c>
      <c r="AD116">
        <v>320</v>
      </c>
      <c r="AE116">
        <v>2296</v>
      </c>
      <c r="AF116">
        <v>398734.87</v>
      </c>
      <c r="AG116">
        <v>90919.11</v>
      </c>
      <c r="AI116">
        <v>10000</v>
      </c>
      <c r="AJ116" s="59">
        <f t="shared" si="8"/>
        <v>1149269.8600000001</v>
      </c>
      <c r="AK116" s="29">
        <f t="shared" si="9"/>
        <v>5000</v>
      </c>
      <c r="AL116" s="19">
        <f t="shared" si="10"/>
        <v>1144269.8600000001</v>
      </c>
      <c r="AM116" s="13">
        <f t="shared" si="11"/>
        <v>1627731.73</v>
      </c>
      <c r="AN116" s="14">
        <f t="shared" si="12"/>
        <v>1187347.9800000002</v>
      </c>
      <c r="AO116" s="24">
        <f t="shared" si="7"/>
        <v>440383.74999999977</v>
      </c>
    </row>
    <row r="117" spans="1:41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2644</v>
      </c>
      <c r="F117">
        <v>236830.49</v>
      </c>
      <c r="G117">
        <v>742783.32</v>
      </c>
      <c r="H117">
        <v>70512.72</v>
      </c>
      <c r="J117">
        <v>115487.45</v>
      </c>
      <c r="K117">
        <v>70612.2</v>
      </c>
      <c r="N117">
        <v>0</v>
      </c>
      <c r="R117">
        <v>2006</v>
      </c>
      <c r="U117">
        <v>-1309645.21</v>
      </c>
      <c r="V117">
        <v>1855787.89</v>
      </c>
      <c r="X117">
        <v>1144271.94</v>
      </c>
      <c r="Y117">
        <v>84000</v>
      </c>
      <c r="AA117">
        <v>559610.1</v>
      </c>
      <c r="AB117">
        <v>45600</v>
      </c>
      <c r="AC117">
        <v>750541.1</v>
      </c>
      <c r="AD117">
        <v>5170</v>
      </c>
      <c r="AE117">
        <v>6532</v>
      </c>
      <c r="AF117">
        <v>353734.58</v>
      </c>
      <c r="AG117">
        <v>19426.86</v>
      </c>
      <c r="AI117">
        <v>10000</v>
      </c>
      <c r="AJ117" s="59">
        <f t="shared" si="8"/>
        <v>1050126.53</v>
      </c>
      <c r="AK117" s="29">
        <f t="shared" si="9"/>
        <v>2006</v>
      </c>
      <c r="AL117" s="19">
        <f t="shared" si="10"/>
        <v>1048120.53</v>
      </c>
      <c r="AM117" s="13">
        <f t="shared" si="11"/>
        <v>1833482.04</v>
      </c>
      <c r="AN117" s="14">
        <f t="shared" si="12"/>
        <v>1145404.54</v>
      </c>
      <c r="AO117" s="24">
        <f t="shared" si="7"/>
        <v>688077.5</v>
      </c>
    </row>
    <row r="118" spans="1:41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2645</v>
      </c>
      <c r="F118">
        <v>326864.8</v>
      </c>
      <c r="G118">
        <v>670781.59</v>
      </c>
      <c r="H118">
        <v>135937.64000000001</v>
      </c>
      <c r="J118">
        <v>276921.78999999998</v>
      </c>
      <c r="K118">
        <v>321195.33</v>
      </c>
      <c r="O118">
        <v>163025</v>
      </c>
      <c r="R118">
        <v>9288</v>
      </c>
      <c r="T118">
        <v>-2702167.29</v>
      </c>
      <c r="U118">
        <v>2180831.13</v>
      </c>
      <c r="V118">
        <v>1498231.3</v>
      </c>
      <c r="W118">
        <v>1.44</v>
      </c>
      <c r="X118">
        <v>1174635.9099999999</v>
      </c>
      <c r="Y118">
        <v>13500</v>
      </c>
      <c r="AA118">
        <v>510834.6</v>
      </c>
      <c r="AB118">
        <v>49602</v>
      </c>
      <c r="AC118">
        <v>673142.6</v>
      </c>
      <c r="AD118">
        <v>7120</v>
      </c>
      <c r="AF118">
        <v>415270.38</v>
      </c>
      <c r="AG118">
        <v>60547.96</v>
      </c>
      <c r="AI118">
        <v>10000</v>
      </c>
      <c r="AJ118" s="59">
        <f t="shared" si="8"/>
        <v>1133584.0299999998</v>
      </c>
      <c r="AK118" s="29">
        <f t="shared" si="9"/>
        <v>172313</v>
      </c>
      <c r="AL118" s="19">
        <f t="shared" si="10"/>
        <v>961271.0299999998</v>
      </c>
      <c r="AM118" s="13">
        <f t="shared" si="11"/>
        <v>1748573.9499999997</v>
      </c>
      <c r="AN118" s="14">
        <f t="shared" si="12"/>
        <v>1166080.94</v>
      </c>
      <c r="AO118" s="24">
        <f t="shared" si="7"/>
        <v>582493.00999999978</v>
      </c>
    </row>
    <row r="119" spans="1:41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2646</v>
      </c>
      <c r="F119">
        <v>342758.04</v>
      </c>
      <c r="G119">
        <v>961680.83</v>
      </c>
      <c r="H119">
        <v>28762.45</v>
      </c>
      <c r="J119">
        <v>1723298.86</v>
      </c>
      <c r="K119">
        <v>522637.22</v>
      </c>
      <c r="O119">
        <v>28500</v>
      </c>
      <c r="R119">
        <v>1809</v>
      </c>
      <c r="U119">
        <v>2049185.31</v>
      </c>
      <c r="V119">
        <v>655276.54</v>
      </c>
      <c r="X119">
        <v>1523697.31</v>
      </c>
      <c r="AA119">
        <v>106814.8</v>
      </c>
      <c r="AB119">
        <v>35700</v>
      </c>
      <c r="AC119">
        <v>297047.8</v>
      </c>
      <c r="AD119">
        <v>1500</v>
      </c>
      <c r="AE119">
        <v>4000</v>
      </c>
      <c r="AF119">
        <v>276209.01</v>
      </c>
      <c r="AG119">
        <v>233088.75</v>
      </c>
      <c r="AI119">
        <v>10000</v>
      </c>
      <c r="AJ119" s="59">
        <f t="shared" si="8"/>
        <v>1333201.3199999998</v>
      </c>
      <c r="AK119" s="29">
        <f t="shared" si="9"/>
        <v>30309</v>
      </c>
      <c r="AL119" s="19">
        <f t="shared" si="10"/>
        <v>1302892.3199999998</v>
      </c>
      <c r="AM119" s="13">
        <f t="shared" si="11"/>
        <v>1666212.11</v>
      </c>
      <c r="AN119" s="14">
        <f t="shared" si="12"/>
        <v>821845.56</v>
      </c>
      <c r="AO119" s="24">
        <f t="shared" si="7"/>
        <v>844366.55</v>
      </c>
    </row>
    <row r="120" spans="1:41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2647</v>
      </c>
      <c r="F120">
        <v>618020.73</v>
      </c>
      <c r="G120">
        <v>1507945.96</v>
      </c>
      <c r="H120">
        <v>39410.19</v>
      </c>
      <c r="J120">
        <v>958059.48</v>
      </c>
      <c r="K120">
        <v>72404.27</v>
      </c>
      <c r="O120">
        <v>14814</v>
      </c>
      <c r="R120">
        <v>1214</v>
      </c>
      <c r="U120">
        <v>-340179.32</v>
      </c>
      <c r="V120">
        <v>1904716.16</v>
      </c>
      <c r="X120">
        <v>2289088.5</v>
      </c>
      <c r="AA120">
        <v>648591.5</v>
      </c>
      <c r="AC120">
        <v>842278.5</v>
      </c>
      <c r="AD120">
        <v>10260</v>
      </c>
      <c r="AE120">
        <v>7820</v>
      </c>
      <c r="AF120">
        <v>383157.82</v>
      </c>
      <c r="AG120">
        <v>68887.89</v>
      </c>
      <c r="AI120">
        <v>10000</v>
      </c>
      <c r="AJ120" s="59">
        <f t="shared" si="8"/>
        <v>2165376.88</v>
      </c>
      <c r="AK120" s="29">
        <f t="shared" si="9"/>
        <v>16028</v>
      </c>
      <c r="AL120" s="19">
        <f t="shared" si="10"/>
        <v>2149348.88</v>
      </c>
      <c r="AM120" s="13">
        <f t="shared" si="11"/>
        <v>2937680</v>
      </c>
      <c r="AN120" s="14">
        <f t="shared" si="12"/>
        <v>1322404.21</v>
      </c>
      <c r="AO120" s="24">
        <f t="shared" ref="AO120:AO139" si="13">AM120-AN120</f>
        <v>1615275.79</v>
      </c>
    </row>
    <row r="121" spans="1:41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2648</v>
      </c>
      <c r="F121">
        <v>113059.6</v>
      </c>
      <c r="G121">
        <v>1711234.58</v>
      </c>
      <c r="H121">
        <v>156095.92000000001</v>
      </c>
      <c r="J121">
        <v>199662.25</v>
      </c>
      <c r="K121">
        <v>191129.04</v>
      </c>
      <c r="O121">
        <v>6500</v>
      </c>
      <c r="R121">
        <v>0</v>
      </c>
      <c r="U121">
        <v>-1635528.88</v>
      </c>
      <c r="V121">
        <v>2482221.21</v>
      </c>
      <c r="X121">
        <v>2009029.47</v>
      </c>
      <c r="AA121">
        <v>788770</v>
      </c>
      <c r="AB121">
        <v>150600</v>
      </c>
      <c r="AC121">
        <v>956909</v>
      </c>
      <c r="AD121">
        <v>750</v>
      </c>
      <c r="AE121">
        <v>4872</v>
      </c>
      <c r="AF121">
        <v>408135.73</v>
      </c>
      <c r="AG121">
        <v>54743.68</v>
      </c>
      <c r="AI121">
        <v>5000</v>
      </c>
      <c r="AJ121" s="59">
        <f t="shared" si="8"/>
        <v>1980390.1</v>
      </c>
      <c r="AK121" s="29">
        <f t="shared" si="9"/>
        <v>6500</v>
      </c>
      <c r="AL121" s="19">
        <f t="shared" si="10"/>
        <v>1973890.1</v>
      </c>
      <c r="AM121" s="13">
        <f t="shared" si="11"/>
        <v>2948399.4699999997</v>
      </c>
      <c r="AN121" s="14">
        <f t="shared" si="12"/>
        <v>1430410.41</v>
      </c>
      <c r="AO121" s="24">
        <f t="shared" si="13"/>
        <v>1517989.0599999998</v>
      </c>
    </row>
    <row r="122" spans="1:41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2649</v>
      </c>
      <c r="F122">
        <v>659484.85</v>
      </c>
      <c r="G122">
        <v>0</v>
      </c>
      <c r="H122">
        <v>253319.6</v>
      </c>
      <c r="J122">
        <v>2014265.35</v>
      </c>
      <c r="K122">
        <v>24249.79</v>
      </c>
      <c r="R122">
        <v>1166</v>
      </c>
      <c r="U122">
        <v>-644761.52</v>
      </c>
      <c r="V122">
        <v>3637434.23</v>
      </c>
      <c r="X122">
        <v>474038.15</v>
      </c>
      <c r="Z122">
        <v>39.03</v>
      </c>
      <c r="AA122">
        <v>620000</v>
      </c>
      <c r="AC122">
        <v>742281</v>
      </c>
      <c r="AE122">
        <v>12428</v>
      </c>
      <c r="AF122">
        <v>319936.65999999997</v>
      </c>
      <c r="AG122">
        <v>61950.64</v>
      </c>
      <c r="AJ122" s="59">
        <f t="shared" si="8"/>
        <v>912804.45</v>
      </c>
      <c r="AK122" s="29">
        <f t="shared" si="9"/>
        <v>1166</v>
      </c>
      <c r="AL122" s="19">
        <f t="shared" si="10"/>
        <v>911638.45</v>
      </c>
      <c r="AM122" s="13">
        <f t="shared" si="11"/>
        <v>1094077.1800000002</v>
      </c>
      <c r="AN122" s="14">
        <f t="shared" si="12"/>
        <v>1136596.2999999998</v>
      </c>
      <c r="AO122" s="24">
        <f t="shared" si="13"/>
        <v>-42519.119999999646</v>
      </c>
    </row>
    <row r="123" spans="1:41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2650</v>
      </c>
      <c r="F123">
        <v>922159.19</v>
      </c>
      <c r="G123">
        <v>0</v>
      </c>
      <c r="H123">
        <v>1001542.46</v>
      </c>
      <c r="J123">
        <v>1530934.82</v>
      </c>
      <c r="K123">
        <v>27079.88</v>
      </c>
      <c r="R123">
        <v>600</v>
      </c>
      <c r="U123">
        <v>3132462.61</v>
      </c>
      <c r="X123">
        <v>522566.55</v>
      </c>
      <c r="Z123">
        <v>15.8</v>
      </c>
      <c r="AA123">
        <v>144000</v>
      </c>
      <c r="AB123">
        <v>234295</v>
      </c>
      <c r="AC123">
        <v>262489</v>
      </c>
      <c r="AF123">
        <v>219403.64</v>
      </c>
      <c r="AG123">
        <v>70330.97</v>
      </c>
      <c r="AJ123" s="59">
        <f t="shared" si="8"/>
        <v>1923701.65</v>
      </c>
      <c r="AK123" s="29">
        <f t="shared" si="9"/>
        <v>600</v>
      </c>
      <c r="AL123" s="19">
        <f t="shared" si="10"/>
        <v>1923101.65</v>
      </c>
      <c r="AM123" s="13">
        <f t="shared" si="11"/>
        <v>900877.35</v>
      </c>
      <c r="AN123" s="14">
        <f t="shared" si="12"/>
        <v>552223.61</v>
      </c>
      <c r="AO123" s="24">
        <f t="shared" si="13"/>
        <v>348653.74</v>
      </c>
    </row>
    <row r="124" spans="1:41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2651</v>
      </c>
      <c r="F124">
        <v>305719.64</v>
      </c>
      <c r="G124">
        <v>58328.38</v>
      </c>
      <c r="H124">
        <v>281170.68</v>
      </c>
      <c r="J124">
        <v>2253895.16</v>
      </c>
      <c r="K124">
        <v>264082.03000000003</v>
      </c>
      <c r="R124">
        <v>1467</v>
      </c>
      <c r="U124">
        <v>2529749.65</v>
      </c>
      <c r="V124">
        <v>431249.19</v>
      </c>
      <c r="X124">
        <v>101464.87</v>
      </c>
      <c r="Z124">
        <v>17.41</v>
      </c>
      <c r="AB124">
        <v>441001.87</v>
      </c>
      <c r="AC124">
        <v>152344.72</v>
      </c>
      <c r="AD124">
        <v>8880</v>
      </c>
      <c r="AE124">
        <v>1464.32</v>
      </c>
      <c r="AF124">
        <v>179065.06</v>
      </c>
      <c r="AJ124" s="59">
        <f t="shared" si="8"/>
        <v>645218.69999999995</v>
      </c>
      <c r="AK124" s="29">
        <f t="shared" si="9"/>
        <v>1467</v>
      </c>
      <c r="AL124" s="19">
        <f t="shared" si="10"/>
        <v>643751.69999999995</v>
      </c>
      <c r="AM124" s="13">
        <f t="shared" si="11"/>
        <v>542484.15</v>
      </c>
      <c r="AN124" s="14">
        <f t="shared" si="12"/>
        <v>341754.1</v>
      </c>
      <c r="AO124" s="24">
        <f t="shared" si="13"/>
        <v>200730.05000000005</v>
      </c>
    </row>
    <row r="125" spans="1:41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2652</v>
      </c>
      <c r="F125">
        <v>532247.15</v>
      </c>
      <c r="G125">
        <v>0</v>
      </c>
      <c r="H125">
        <v>629489</v>
      </c>
      <c r="J125">
        <v>167161</v>
      </c>
      <c r="K125">
        <v>111712.81</v>
      </c>
      <c r="N125">
        <v>50000</v>
      </c>
      <c r="R125">
        <v>-1500</v>
      </c>
      <c r="U125">
        <v>1093812.1000000001</v>
      </c>
      <c r="X125">
        <v>467009.66</v>
      </c>
      <c r="AB125">
        <v>158380</v>
      </c>
      <c r="AC125">
        <v>160063</v>
      </c>
      <c r="AF125">
        <v>167028.79999999999</v>
      </c>
      <c r="AJ125" s="59">
        <f t="shared" si="8"/>
        <v>1161736.1499999999</v>
      </c>
      <c r="AK125" s="29">
        <f t="shared" si="9"/>
        <v>48500</v>
      </c>
      <c r="AL125" s="19">
        <f t="shared" si="10"/>
        <v>1113236.1499999999</v>
      </c>
      <c r="AM125" s="13">
        <f t="shared" si="11"/>
        <v>625389.65999999992</v>
      </c>
      <c r="AN125" s="14">
        <f t="shared" si="12"/>
        <v>327091.8</v>
      </c>
      <c r="AO125" s="24">
        <f t="shared" si="13"/>
        <v>298297.85999999993</v>
      </c>
    </row>
    <row r="126" spans="1:41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2653</v>
      </c>
      <c r="F126">
        <v>1213802.3400000001</v>
      </c>
      <c r="G126">
        <v>0</v>
      </c>
      <c r="H126">
        <v>68493.210000000006</v>
      </c>
      <c r="J126">
        <v>125092.34</v>
      </c>
      <c r="K126">
        <v>406994.34</v>
      </c>
      <c r="R126">
        <v>1711.87</v>
      </c>
      <c r="U126">
        <v>1413069.76</v>
      </c>
      <c r="V126">
        <v>343312.84</v>
      </c>
      <c r="X126">
        <v>614835.29</v>
      </c>
      <c r="Z126">
        <v>83.7</v>
      </c>
      <c r="AA126">
        <v>924850</v>
      </c>
      <c r="AB126">
        <v>306313.27</v>
      </c>
      <c r="AC126">
        <v>1014302</v>
      </c>
      <c r="AD126">
        <v>8822</v>
      </c>
      <c r="AE126">
        <v>4301</v>
      </c>
      <c r="AF126">
        <v>751329.87</v>
      </c>
      <c r="AG126">
        <v>11039.63</v>
      </c>
      <c r="AJ126" s="59">
        <f t="shared" si="8"/>
        <v>1282295.55</v>
      </c>
      <c r="AK126" s="29">
        <f t="shared" si="9"/>
        <v>1711.87</v>
      </c>
      <c r="AL126" s="19">
        <f t="shared" si="10"/>
        <v>1280583.6799999999</v>
      </c>
      <c r="AM126" s="13">
        <f t="shared" si="11"/>
        <v>1846082.26</v>
      </c>
      <c r="AN126" s="14">
        <f t="shared" si="12"/>
        <v>1789794.5</v>
      </c>
      <c r="AO126" s="24">
        <f t="shared" si="13"/>
        <v>56287.760000000009</v>
      </c>
    </row>
    <row r="127" spans="1:41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2654</v>
      </c>
      <c r="F127">
        <v>1186369.6100000001</v>
      </c>
      <c r="G127">
        <v>0</v>
      </c>
      <c r="H127">
        <v>325240.84999999998</v>
      </c>
      <c r="J127">
        <v>210013.54</v>
      </c>
      <c r="K127">
        <v>183012.28</v>
      </c>
      <c r="R127">
        <v>3953</v>
      </c>
      <c r="U127">
        <v>-464406.49</v>
      </c>
      <c r="V127">
        <v>1627802.29</v>
      </c>
      <c r="X127">
        <v>1673095.54</v>
      </c>
      <c r="Z127">
        <v>106.81</v>
      </c>
      <c r="AA127">
        <v>546400</v>
      </c>
      <c r="AC127">
        <v>823716</v>
      </c>
      <c r="AE127">
        <v>15595.52</v>
      </c>
      <c r="AF127">
        <v>639463.94999999995</v>
      </c>
      <c r="AG127">
        <v>3539.4</v>
      </c>
      <c r="AJ127" s="59">
        <f t="shared" si="8"/>
        <v>1511610.46</v>
      </c>
      <c r="AK127" s="29">
        <f t="shared" si="9"/>
        <v>3953</v>
      </c>
      <c r="AL127" s="19">
        <f t="shared" si="10"/>
        <v>1507657.46</v>
      </c>
      <c r="AM127" s="13">
        <f t="shared" si="11"/>
        <v>2219602.35</v>
      </c>
      <c r="AN127" s="14">
        <f t="shared" si="12"/>
        <v>1482314.8699999999</v>
      </c>
      <c r="AO127" s="24">
        <f t="shared" si="13"/>
        <v>737287.48000000021</v>
      </c>
    </row>
    <row r="128" spans="1:41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2655</v>
      </c>
      <c r="F128">
        <v>1311438.1499999999</v>
      </c>
      <c r="G128">
        <v>375598.67</v>
      </c>
      <c r="H128">
        <v>807735.75</v>
      </c>
      <c r="J128">
        <v>17</v>
      </c>
      <c r="K128">
        <v>156815.07999999999</v>
      </c>
      <c r="R128">
        <v>0</v>
      </c>
      <c r="U128">
        <v>-537903.93000000005</v>
      </c>
      <c r="V128">
        <v>2560000</v>
      </c>
      <c r="X128">
        <v>1182302.6000000001</v>
      </c>
      <c r="Z128">
        <v>60.58</v>
      </c>
      <c r="AA128">
        <v>431700</v>
      </c>
      <c r="AC128">
        <v>617076</v>
      </c>
      <c r="AE128">
        <v>21094</v>
      </c>
      <c r="AF128">
        <v>268440.11</v>
      </c>
      <c r="AG128">
        <v>27944.49</v>
      </c>
      <c r="AI128">
        <v>50000</v>
      </c>
      <c r="AJ128" s="59">
        <f t="shared" si="8"/>
        <v>2494772.5699999998</v>
      </c>
      <c r="AK128" s="29">
        <f t="shared" si="9"/>
        <v>0</v>
      </c>
      <c r="AL128" s="19">
        <f t="shared" si="10"/>
        <v>2494772.5699999998</v>
      </c>
      <c r="AM128" s="13">
        <f t="shared" si="11"/>
        <v>1614063.1800000002</v>
      </c>
      <c r="AN128" s="14">
        <f t="shared" si="12"/>
        <v>984554.6</v>
      </c>
      <c r="AO128" s="24">
        <f t="shared" si="13"/>
        <v>629508.58000000019</v>
      </c>
    </row>
    <row r="129" spans="1:41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2656</v>
      </c>
      <c r="F129">
        <v>613850.85</v>
      </c>
      <c r="G129">
        <v>0</v>
      </c>
      <c r="H129">
        <v>57542.78</v>
      </c>
      <c r="J129">
        <v>50474.92</v>
      </c>
      <c r="K129">
        <v>213524.26</v>
      </c>
      <c r="O129">
        <v>35000</v>
      </c>
      <c r="R129">
        <v>378191.12</v>
      </c>
      <c r="U129">
        <v>-2366301.54</v>
      </c>
      <c r="V129">
        <v>2948636.78</v>
      </c>
      <c r="X129">
        <v>59002.54</v>
      </c>
      <c r="Z129">
        <v>380.61</v>
      </c>
      <c r="AA129">
        <v>825200</v>
      </c>
      <c r="AB129">
        <v>380760</v>
      </c>
      <c r="AC129">
        <v>877004</v>
      </c>
      <c r="AE129">
        <v>22118</v>
      </c>
      <c r="AF129">
        <v>397227.12</v>
      </c>
      <c r="AG129">
        <v>29127.58</v>
      </c>
      <c r="AJ129" s="59">
        <f t="shared" si="8"/>
        <v>671393.63</v>
      </c>
      <c r="AK129" s="29">
        <f t="shared" si="9"/>
        <v>413191.12</v>
      </c>
      <c r="AL129" s="19">
        <f t="shared" si="10"/>
        <v>258202.51</v>
      </c>
      <c r="AM129" s="13">
        <f t="shared" si="11"/>
        <v>1265343.1499999999</v>
      </c>
      <c r="AN129" s="14">
        <f t="shared" si="12"/>
        <v>1325476.7000000002</v>
      </c>
      <c r="AO129" s="24">
        <f t="shared" si="13"/>
        <v>-60133.550000000279</v>
      </c>
    </row>
    <row r="130" spans="1:41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2657</v>
      </c>
      <c r="F130">
        <v>1510724.93</v>
      </c>
      <c r="G130">
        <v>0</v>
      </c>
      <c r="H130">
        <v>34031.94</v>
      </c>
      <c r="J130">
        <v>1322283.67</v>
      </c>
      <c r="K130">
        <v>861274.84</v>
      </c>
      <c r="R130">
        <v>0</v>
      </c>
      <c r="U130">
        <v>1089967.94</v>
      </c>
      <c r="V130">
        <v>2368242.5</v>
      </c>
      <c r="X130">
        <v>978666.43</v>
      </c>
      <c r="Z130">
        <v>44.97</v>
      </c>
      <c r="AA130">
        <v>715230</v>
      </c>
      <c r="AC130">
        <v>783309.25</v>
      </c>
      <c r="AD130">
        <v>16010</v>
      </c>
      <c r="AF130">
        <v>530880.79</v>
      </c>
      <c r="AG130">
        <v>93636.42</v>
      </c>
      <c r="AJ130" s="59">
        <f t="shared" si="8"/>
        <v>1544756.8699999999</v>
      </c>
      <c r="AK130" s="29">
        <f t="shared" si="9"/>
        <v>0</v>
      </c>
      <c r="AL130" s="19">
        <f t="shared" si="10"/>
        <v>1544756.8699999999</v>
      </c>
      <c r="AM130" s="13">
        <f t="shared" si="11"/>
        <v>1693941.4</v>
      </c>
      <c r="AN130" s="14">
        <f t="shared" si="12"/>
        <v>1423836.46</v>
      </c>
      <c r="AO130" s="24">
        <f t="shared" si="13"/>
        <v>270104.93999999994</v>
      </c>
    </row>
    <row r="131" spans="1:41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2658</v>
      </c>
      <c r="F131">
        <v>1254826.33</v>
      </c>
      <c r="G131">
        <v>0.42</v>
      </c>
      <c r="H131">
        <v>350856.24</v>
      </c>
      <c r="J131">
        <v>1600968.22</v>
      </c>
      <c r="K131">
        <v>305626.74</v>
      </c>
      <c r="R131">
        <v>15643.72</v>
      </c>
      <c r="U131">
        <v>1412226.44</v>
      </c>
      <c r="V131">
        <v>1552681.09</v>
      </c>
      <c r="X131">
        <v>933834.81</v>
      </c>
      <c r="Z131">
        <v>27.19</v>
      </c>
      <c r="AA131">
        <v>587450</v>
      </c>
      <c r="AB131">
        <v>3583.95</v>
      </c>
      <c r="AC131">
        <v>775421.71</v>
      </c>
      <c r="AD131">
        <v>16536</v>
      </c>
      <c r="AF131">
        <v>142452.74</v>
      </c>
      <c r="AG131">
        <v>8758.7999999999993</v>
      </c>
      <c r="AI131">
        <v>50000</v>
      </c>
      <c r="AJ131" s="59">
        <f t="shared" si="8"/>
        <v>1605682.99</v>
      </c>
      <c r="AK131" s="29">
        <f t="shared" si="9"/>
        <v>15643.72</v>
      </c>
      <c r="AL131" s="19">
        <f t="shared" si="10"/>
        <v>1590039.27</v>
      </c>
      <c r="AM131" s="13">
        <f t="shared" si="11"/>
        <v>1524895.95</v>
      </c>
      <c r="AN131" s="14">
        <f t="shared" si="12"/>
        <v>993169.25</v>
      </c>
      <c r="AO131" s="24">
        <f t="shared" si="13"/>
        <v>531726.69999999995</v>
      </c>
    </row>
    <row r="132" spans="1:41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2659</v>
      </c>
      <c r="F132">
        <v>1094841.32</v>
      </c>
      <c r="G132">
        <v>0</v>
      </c>
      <c r="H132">
        <v>667833.79</v>
      </c>
      <c r="J132">
        <v>1592181.43</v>
      </c>
      <c r="K132">
        <v>897621.96</v>
      </c>
      <c r="O132">
        <v>55000</v>
      </c>
      <c r="R132">
        <v>270</v>
      </c>
      <c r="U132">
        <v>1050364</v>
      </c>
      <c r="V132">
        <v>2662147.65</v>
      </c>
      <c r="X132">
        <v>642613.05000000005</v>
      </c>
      <c r="Y132">
        <v>186000</v>
      </c>
      <c r="AA132">
        <v>606450</v>
      </c>
      <c r="AC132">
        <v>720694</v>
      </c>
      <c r="AF132">
        <v>229672.2</v>
      </c>
      <c r="AJ132" s="59">
        <f t="shared" si="8"/>
        <v>1762675.11</v>
      </c>
      <c r="AK132" s="29">
        <f t="shared" si="9"/>
        <v>55270</v>
      </c>
      <c r="AL132" s="19">
        <f t="shared" si="10"/>
        <v>1707405.11</v>
      </c>
      <c r="AM132" s="13">
        <f t="shared" si="11"/>
        <v>1435063.05</v>
      </c>
      <c r="AN132" s="14">
        <f t="shared" si="12"/>
        <v>950366.2</v>
      </c>
      <c r="AO132" s="24">
        <f t="shared" si="13"/>
        <v>484696.85000000009</v>
      </c>
    </row>
    <row r="133" spans="1:41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2660</v>
      </c>
      <c r="F133">
        <v>515486.59</v>
      </c>
      <c r="G133">
        <v>0</v>
      </c>
      <c r="H133">
        <v>1061674.68</v>
      </c>
      <c r="J133">
        <v>4</v>
      </c>
      <c r="K133">
        <v>239978.02</v>
      </c>
      <c r="O133">
        <v>13490</v>
      </c>
      <c r="R133">
        <v>2675.41</v>
      </c>
      <c r="U133">
        <v>-347060.22</v>
      </c>
      <c r="V133">
        <v>1849445.73</v>
      </c>
      <c r="X133">
        <v>508753.25</v>
      </c>
      <c r="Y133">
        <v>222000</v>
      </c>
      <c r="Z133">
        <v>17.25</v>
      </c>
      <c r="AA133">
        <v>494446</v>
      </c>
      <c r="AB133">
        <v>14976.8</v>
      </c>
      <c r="AC133">
        <v>593172</v>
      </c>
      <c r="AE133">
        <v>12584</v>
      </c>
      <c r="AF133">
        <v>329983.53000000003</v>
      </c>
      <c r="AG133">
        <v>5861.4</v>
      </c>
      <c r="AJ133" s="59">
        <f t="shared" ref="AJ133:AJ139" si="14">SUM(F133:I133)</f>
        <v>1577161.27</v>
      </c>
      <c r="AK133" s="29">
        <f t="shared" ref="AK133:AK139" si="15">SUM(N133:R133)</f>
        <v>16165.41</v>
      </c>
      <c r="AL133" s="19">
        <f t="shared" ref="AL133:AL139" si="16">AJ133-AK133</f>
        <v>1560995.86</v>
      </c>
      <c r="AM133" s="13">
        <f t="shared" ref="AM133:AM139" si="17">SUM(W133:AB133)</f>
        <v>1240193.3</v>
      </c>
      <c r="AN133" s="14">
        <f t="shared" ref="AN133:AN139" si="18">SUM(AC133:AI133)</f>
        <v>941600.93</v>
      </c>
      <c r="AO133" s="24">
        <f t="shared" si="13"/>
        <v>298592.37</v>
      </c>
    </row>
    <row r="134" spans="1:41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2661</v>
      </c>
      <c r="F134">
        <v>126469.56</v>
      </c>
      <c r="G134">
        <v>0</v>
      </c>
      <c r="H134">
        <v>25010.080000000002</v>
      </c>
      <c r="J134">
        <v>6</v>
      </c>
      <c r="K134">
        <v>186790.39</v>
      </c>
      <c r="O134">
        <v>41070</v>
      </c>
      <c r="R134">
        <v>1454.25</v>
      </c>
      <c r="U134">
        <v>-789922.69</v>
      </c>
      <c r="V134">
        <v>1289115.33</v>
      </c>
      <c r="X134">
        <v>398038.42</v>
      </c>
      <c r="AA134">
        <v>636360</v>
      </c>
      <c r="AC134">
        <v>728718.55</v>
      </c>
      <c r="AD134">
        <v>2944</v>
      </c>
      <c r="AF134">
        <v>473367.58</v>
      </c>
      <c r="AG134">
        <v>32809.15</v>
      </c>
      <c r="AJ134" s="59">
        <f t="shared" si="14"/>
        <v>151479.64000000001</v>
      </c>
      <c r="AK134" s="29">
        <f t="shared" si="15"/>
        <v>42524.25</v>
      </c>
      <c r="AL134" s="19">
        <f t="shared" si="16"/>
        <v>108955.39000000001</v>
      </c>
      <c r="AM134" s="13">
        <f t="shared" si="17"/>
        <v>1034398.4199999999</v>
      </c>
      <c r="AN134" s="14">
        <f t="shared" si="18"/>
        <v>1237839.28</v>
      </c>
      <c r="AO134" s="24">
        <f t="shared" si="13"/>
        <v>-203440.8600000001</v>
      </c>
    </row>
    <row r="135" spans="1:41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2662</v>
      </c>
      <c r="F135">
        <v>28230.31</v>
      </c>
      <c r="G135">
        <v>0</v>
      </c>
      <c r="H135">
        <v>402324.45</v>
      </c>
      <c r="J135">
        <v>1426521.06</v>
      </c>
      <c r="K135">
        <v>179035.17</v>
      </c>
      <c r="O135">
        <v>72040</v>
      </c>
      <c r="R135">
        <v>642</v>
      </c>
      <c r="U135">
        <v>-41809.54</v>
      </c>
      <c r="V135">
        <v>2316929.4300000002</v>
      </c>
      <c r="X135">
        <v>254659.62</v>
      </c>
      <c r="Z135">
        <v>46.14</v>
      </c>
      <c r="AA135">
        <v>651480</v>
      </c>
      <c r="AB135">
        <v>17721.5</v>
      </c>
      <c r="AC135">
        <v>764258.5</v>
      </c>
      <c r="AD135">
        <v>900</v>
      </c>
      <c r="AF135">
        <v>355671.05</v>
      </c>
      <c r="AG135">
        <v>114768.61</v>
      </c>
      <c r="AJ135" s="59">
        <f t="shared" si="14"/>
        <v>430554.76</v>
      </c>
      <c r="AK135" s="29">
        <f t="shared" si="15"/>
        <v>72682</v>
      </c>
      <c r="AL135" s="19">
        <f t="shared" si="16"/>
        <v>357872.76</v>
      </c>
      <c r="AM135" s="13">
        <f t="shared" si="17"/>
        <v>923907.26</v>
      </c>
      <c r="AN135" s="14">
        <f t="shared" si="18"/>
        <v>1235598.1600000001</v>
      </c>
      <c r="AO135" s="24">
        <f t="shared" si="13"/>
        <v>-311690.90000000014</v>
      </c>
    </row>
    <row r="136" spans="1:41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2663</v>
      </c>
      <c r="F136">
        <v>189093.49</v>
      </c>
      <c r="G136">
        <v>0</v>
      </c>
      <c r="H136">
        <v>187718.79</v>
      </c>
      <c r="J136">
        <v>717780.94</v>
      </c>
      <c r="K136">
        <v>199151.96</v>
      </c>
      <c r="O136">
        <v>20770</v>
      </c>
      <c r="R136">
        <v>590</v>
      </c>
      <c r="U136">
        <v>-1216219.51</v>
      </c>
      <c r="V136">
        <v>2601070</v>
      </c>
      <c r="X136">
        <v>285463.8</v>
      </c>
      <c r="AA136">
        <v>186440</v>
      </c>
      <c r="AC136">
        <v>248317</v>
      </c>
      <c r="AE136">
        <v>4376</v>
      </c>
      <c r="AF136">
        <v>282898.49</v>
      </c>
      <c r="AG136">
        <v>48777.62</v>
      </c>
      <c r="AJ136" s="59">
        <f t="shared" si="14"/>
        <v>376812.28</v>
      </c>
      <c r="AK136" s="29">
        <f t="shared" si="15"/>
        <v>21360</v>
      </c>
      <c r="AL136" s="19">
        <f t="shared" si="16"/>
        <v>355452.28</v>
      </c>
      <c r="AM136" s="13">
        <f t="shared" si="17"/>
        <v>471903.8</v>
      </c>
      <c r="AN136" s="14">
        <f t="shared" si="18"/>
        <v>584369.11</v>
      </c>
      <c r="AO136" s="24">
        <f t="shared" si="13"/>
        <v>-112465.31</v>
      </c>
    </row>
    <row r="137" spans="1:41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2664</v>
      </c>
      <c r="F137">
        <v>63802.879999999997</v>
      </c>
      <c r="G137">
        <v>0</v>
      </c>
      <c r="H137">
        <v>21423.46</v>
      </c>
      <c r="J137">
        <v>581129.84</v>
      </c>
      <c r="K137">
        <v>154165.5</v>
      </c>
      <c r="N137">
        <v>0</v>
      </c>
      <c r="Q137">
        <v>73000</v>
      </c>
      <c r="R137">
        <v>3403</v>
      </c>
      <c r="T137">
        <v>-272687.02</v>
      </c>
      <c r="V137">
        <v>1340937.19</v>
      </c>
      <c r="X137">
        <v>225548.51</v>
      </c>
      <c r="Z137">
        <v>37.340000000000003</v>
      </c>
      <c r="AA137">
        <v>465680</v>
      </c>
      <c r="AB137">
        <v>54264</v>
      </c>
      <c r="AC137">
        <v>589728</v>
      </c>
      <c r="AE137">
        <v>6160</v>
      </c>
      <c r="AF137">
        <v>364124.4</v>
      </c>
      <c r="AG137">
        <v>56648.94</v>
      </c>
      <c r="AI137">
        <v>53000</v>
      </c>
      <c r="AJ137" s="59">
        <f t="shared" si="14"/>
        <v>85226.34</v>
      </c>
      <c r="AK137" s="29">
        <f t="shared" si="15"/>
        <v>76403</v>
      </c>
      <c r="AL137" s="19">
        <f t="shared" si="16"/>
        <v>8823.3399999999965</v>
      </c>
      <c r="AM137" s="13">
        <f t="shared" si="17"/>
        <v>745529.85</v>
      </c>
      <c r="AN137" s="14">
        <f t="shared" si="18"/>
        <v>1069661.3400000001</v>
      </c>
      <c r="AO137" s="24">
        <f t="shared" si="13"/>
        <v>-324131.49000000011</v>
      </c>
    </row>
    <row r="138" spans="1:41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2665</v>
      </c>
      <c r="F138">
        <v>192653.32</v>
      </c>
      <c r="G138">
        <v>0</v>
      </c>
      <c r="H138">
        <v>583090.82999999996</v>
      </c>
      <c r="J138">
        <v>-63890.94</v>
      </c>
      <c r="K138">
        <v>-168291.88</v>
      </c>
      <c r="M138">
        <v>45000</v>
      </c>
      <c r="Q138">
        <v>62850</v>
      </c>
      <c r="R138">
        <v>0</v>
      </c>
      <c r="U138">
        <v>-403102.03</v>
      </c>
      <c r="V138">
        <v>1115354.6000000001</v>
      </c>
      <c r="X138">
        <v>118961.69</v>
      </c>
      <c r="Z138">
        <v>188.5</v>
      </c>
      <c r="AA138">
        <v>476230</v>
      </c>
      <c r="AC138">
        <v>527525</v>
      </c>
      <c r="AE138">
        <v>4680</v>
      </c>
      <c r="AF138">
        <v>198322.09</v>
      </c>
      <c r="AG138">
        <v>21394.34</v>
      </c>
      <c r="AI138">
        <v>30000</v>
      </c>
      <c r="AJ138" s="59">
        <f t="shared" si="14"/>
        <v>775744.14999999991</v>
      </c>
      <c r="AK138" s="29">
        <f t="shared" si="15"/>
        <v>62850</v>
      </c>
      <c r="AL138" s="19">
        <f t="shared" si="16"/>
        <v>712894.14999999991</v>
      </c>
      <c r="AM138" s="13">
        <f t="shared" si="17"/>
        <v>595380.18999999994</v>
      </c>
      <c r="AN138" s="14">
        <f t="shared" si="18"/>
        <v>781921.42999999993</v>
      </c>
      <c r="AO138" s="24">
        <f t="shared" si="13"/>
        <v>-186541.24</v>
      </c>
    </row>
    <row r="139" spans="1:41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2666</v>
      </c>
      <c r="F139">
        <v>1933369.22</v>
      </c>
      <c r="G139">
        <v>0</v>
      </c>
      <c r="H139">
        <v>100021.64</v>
      </c>
      <c r="J139">
        <v>365695.96</v>
      </c>
      <c r="K139">
        <v>457961.64</v>
      </c>
      <c r="N139">
        <v>0</v>
      </c>
      <c r="O139">
        <v>9425</v>
      </c>
      <c r="Q139">
        <v>76400</v>
      </c>
      <c r="R139">
        <v>0</v>
      </c>
      <c r="U139">
        <v>2059566.84</v>
      </c>
      <c r="V139">
        <v>1372436.88</v>
      </c>
      <c r="X139">
        <v>302952.7</v>
      </c>
      <c r="Z139">
        <v>300.91000000000003</v>
      </c>
      <c r="AA139">
        <v>851130</v>
      </c>
      <c r="AC139">
        <v>903837</v>
      </c>
      <c r="AE139">
        <v>7176</v>
      </c>
      <c r="AF139">
        <v>676036.62</v>
      </c>
      <c r="AG139">
        <v>78114.25</v>
      </c>
      <c r="AI139">
        <v>150000</v>
      </c>
      <c r="AJ139" s="59">
        <f t="shared" si="14"/>
        <v>2033390.8599999999</v>
      </c>
      <c r="AK139" s="29">
        <f t="shared" si="15"/>
        <v>85825</v>
      </c>
      <c r="AL139" s="19">
        <f t="shared" si="16"/>
        <v>1947565.8599999999</v>
      </c>
      <c r="AM139" s="13">
        <f t="shared" si="17"/>
        <v>1154383.6099999999</v>
      </c>
      <c r="AN139" s="14">
        <f t="shared" si="18"/>
        <v>1815163.87</v>
      </c>
      <c r="AO139" s="24">
        <f t="shared" si="13"/>
        <v>-660780.26000000024</v>
      </c>
    </row>
    <row r="142" spans="1:41" x14ac:dyDescent="0.25">
      <c r="D142" s="41"/>
    </row>
    <row r="143" spans="1:41" x14ac:dyDescent="0.25">
      <c r="D143" s="41"/>
    </row>
    <row r="144" spans="1:41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9" sqref="K19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61" t="s">
        <v>2055</v>
      </c>
    </row>
    <row r="2" spans="1:8" ht="24.6" x14ac:dyDescent="0.7">
      <c r="A2" s="271" t="s">
        <v>1021</v>
      </c>
      <c r="B2" s="271"/>
      <c r="C2" s="271"/>
      <c r="D2" s="271"/>
      <c r="E2" s="271"/>
      <c r="F2" s="271"/>
      <c r="G2" s="271"/>
      <c r="H2" s="271"/>
    </row>
    <row r="3" spans="1:8" ht="24.6" x14ac:dyDescent="0.7">
      <c r="A3" s="272" t="s">
        <v>2674</v>
      </c>
      <c r="B3" s="272"/>
      <c r="C3" s="272"/>
      <c r="D3" s="272"/>
      <c r="E3" s="272"/>
      <c r="F3" s="272"/>
      <c r="G3" s="272"/>
      <c r="H3" s="272"/>
    </row>
    <row r="4" spans="1:8" s="62" customFormat="1" ht="24.6" x14ac:dyDescent="0.45">
      <c r="A4" s="273" t="s">
        <v>45</v>
      </c>
      <c r="B4" s="273" t="s">
        <v>1022</v>
      </c>
      <c r="C4" s="89" t="s">
        <v>1023</v>
      </c>
      <c r="D4" s="90" t="s">
        <v>1024</v>
      </c>
      <c r="E4" s="275" t="s">
        <v>46</v>
      </c>
      <c r="F4" s="91" t="s">
        <v>47</v>
      </c>
      <c r="G4" s="277" t="s">
        <v>46</v>
      </c>
      <c r="H4" s="273" t="s">
        <v>1025</v>
      </c>
    </row>
    <row r="5" spans="1:8" s="62" customFormat="1" ht="24.6" x14ac:dyDescent="0.45">
      <c r="A5" s="274"/>
      <c r="B5" s="274"/>
      <c r="C5" s="89" t="s">
        <v>1026</v>
      </c>
      <c r="D5" s="92" t="s">
        <v>1026</v>
      </c>
      <c r="E5" s="276"/>
      <c r="F5" s="91" t="s">
        <v>1026</v>
      </c>
      <c r="G5" s="278"/>
      <c r="H5" s="274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7" t="s">
        <v>1027</v>
      </c>
      <c r="B12" s="268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9"/>
      <c r="D34" s="269"/>
    </row>
    <row r="35" spans="1:4" x14ac:dyDescent="0.45">
      <c r="B35" s="68"/>
      <c r="C35" s="270"/>
      <c r="D35" s="270"/>
    </row>
    <row r="36" spans="1:4" x14ac:dyDescent="0.45">
      <c r="B36" s="68"/>
      <c r="C36" s="270"/>
      <c r="D36" s="270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3" t="s">
        <v>1037</v>
      </c>
      <c r="C4" s="284"/>
      <c r="D4" s="153"/>
      <c r="E4" s="163"/>
    </row>
    <row r="5" spans="1:5" x14ac:dyDescent="0.25">
      <c r="A5" s="162"/>
      <c r="B5" s="283"/>
      <c r="C5" s="284"/>
      <c r="D5" s="153"/>
      <c r="E5" s="163"/>
    </row>
    <row r="6" spans="1:5" x14ac:dyDescent="0.25">
      <c r="A6" s="287"/>
      <c r="B6" s="288"/>
      <c r="C6" s="288"/>
      <c r="D6" s="288"/>
      <c r="E6" s="289"/>
    </row>
    <row r="7" spans="1:5" x14ac:dyDescent="0.25">
      <c r="A7" s="164" t="s">
        <v>1038</v>
      </c>
      <c r="B7" s="285" t="s">
        <v>37</v>
      </c>
      <c r="C7" s="286"/>
      <c r="D7" s="156" t="s">
        <v>1022</v>
      </c>
      <c r="E7" s="165">
        <v>242248</v>
      </c>
    </row>
    <row r="8" spans="1:5" x14ac:dyDescent="0.25">
      <c r="A8" s="166" t="s">
        <v>1039</v>
      </c>
      <c r="B8" s="281"/>
      <c r="C8" s="282"/>
      <c r="D8" s="157" t="s">
        <v>38</v>
      </c>
      <c r="E8" s="167"/>
    </row>
    <row r="9" spans="1:5" x14ac:dyDescent="0.25">
      <c r="A9" s="168" t="s">
        <v>1040</v>
      </c>
      <c r="B9" s="279"/>
      <c r="C9" s="280"/>
      <c r="D9" s="158" t="s">
        <v>38</v>
      </c>
      <c r="E9" s="169"/>
    </row>
    <row r="10" spans="1:5" x14ac:dyDescent="0.25">
      <c r="A10" s="166" t="s">
        <v>1041</v>
      </c>
      <c r="B10" s="281"/>
      <c r="C10" s="282"/>
      <c r="D10" s="157" t="s">
        <v>38</v>
      </c>
      <c r="E10" s="167"/>
    </row>
    <row r="11" spans="1:5" x14ac:dyDescent="0.25">
      <c r="A11" s="168" t="s">
        <v>1042</v>
      </c>
      <c r="B11" s="279"/>
      <c r="C11" s="280"/>
      <c r="D11" s="158" t="s">
        <v>38</v>
      </c>
      <c r="E11" s="169"/>
    </row>
    <row r="12" spans="1:5" x14ac:dyDescent="0.25">
      <c r="A12" s="166" t="s">
        <v>1043</v>
      </c>
      <c r="B12" s="281"/>
      <c r="C12" s="282"/>
      <c r="D12" s="157" t="s">
        <v>38</v>
      </c>
      <c r="E12" s="167"/>
    </row>
    <row r="13" spans="1:5" x14ac:dyDescent="0.25">
      <c r="A13" s="168" t="s">
        <v>1044</v>
      </c>
      <c r="B13" s="279"/>
      <c r="C13" s="280"/>
      <c r="D13" s="158" t="s">
        <v>38</v>
      </c>
      <c r="E13" s="169"/>
    </row>
    <row r="14" spans="1:5" x14ac:dyDescent="0.25">
      <c r="A14" s="166" t="s">
        <v>1045</v>
      </c>
      <c r="B14" s="281"/>
      <c r="C14" s="282"/>
      <c r="D14" s="157" t="s">
        <v>38</v>
      </c>
      <c r="E14" s="167"/>
    </row>
    <row r="15" spans="1:5" x14ac:dyDescent="0.25">
      <c r="A15" s="168" t="s">
        <v>1046</v>
      </c>
      <c r="B15" s="279"/>
      <c r="C15" s="280"/>
      <c r="D15" s="158" t="s">
        <v>38</v>
      </c>
      <c r="E15" s="169"/>
    </row>
    <row r="16" spans="1:5" x14ac:dyDescent="0.25">
      <c r="A16" s="166" t="s">
        <v>1047</v>
      </c>
      <c r="B16" s="281"/>
      <c r="C16" s="282"/>
      <c r="D16" s="157" t="s">
        <v>38</v>
      </c>
      <c r="E16" s="167"/>
    </row>
    <row r="17" spans="1:5" x14ac:dyDescent="0.25">
      <c r="A17" s="168" t="s">
        <v>1048</v>
      </c>
      <c r="B17" s="279"/>
      <c r="C17" s="280"/>
      <c r="D17" s="158" t="s">
        <v>38</v>
      </c>
      <c r="E17" s="169"/>
    </row>
    <row r="18" spans="1:5" x14ac:dyDescent="0.25">
      <c r="A18" s="166" t="s">
        <v>1049</v>
      </c>
      <c r="B18" s="281"/>
      <c r="C18" s="282"/>
      <c r="D18" s="157" t="s">
        <v>38</v>
      </c>
      <c r="E18" s="167"/>
    </row>
    <row r="19" spans="1:5" x14ac:dyDescent="0.25">
      <c r="A19" s="168" t="s">
        <v>1050</v>
      </c>
      <c r="B19" s="279"/>
      <c r="C19" s="280"/>
      <c r="D19" s="158" t="s">
        <v>38</v>
      </c>
      <c r="E19" s="169"/>
    </row>
    <row r="20" spans="1:5" x14ac:dyDescent="0.25">
      <c r="A20" s="298" t="s">
        <v>1051</v>
      </c>
      <c r="B20" s="300" t="s">
        <v>1052</v>
      </c>
      <c r="C20" s="301"/>
      <c r="D20" s="304" t="s">
        <v>38</v>
      </c>
      <c r="E20" s="170" t="s">
        <v>1053</v>
      </c>
    </row>
    <row r="21" spans="1:5" x14ac:dyDescent="0.25">
      <c r="A21" s="299"/>
      <c r="B21" s="302"/>
      <c r="C21" s="303"/>
      <c r="D21" s="305"/>
      <c r="E21" s="171" t="s">
        <v>1054</v>
      </c>
    </row>
    <row r="22" spans="1:5" x14ac:dyDescent="0.25">
      <c r="A22" s="290" t="s">
        <v>1055</v>
      </c>
      <c r="B22" s="292" t="s">
        <v>1052</v>
      </c>
      <c r="C22" s="293"/>
      <c r="D22" s="296" t="s">
        <v>38</v>
      </c>
      <c r="E22" s="172" t="s">
        <v>1053</v>
      </c>
    </row>
    <row r="23" spans="1:5" x14ac:dyDescent="0.25">
      <c r="A23" s="291"/>
      <c r="B23" s="294"/>
      <c r="C23" s="295"/>
      <c r="D23" s="297"/>
      <c r="E23" s="173" t="s">
        <v>1054</v>
      </c>
    </row>
    <row r="24" spans="1:5" x14ac:dyDescent="0.25">
      <c r="A24" s="298" t="s">
        <v>1056</v>
      </c>
      <c r="B24" s="300" t="s">
        <v>1052</v>
      </c>
      <c r="C24" s="301"/>
      <c r="D24" s="304" t="s">
        <v>38</v>
      </c>
      <c r="E24" s="170" t="s">
        <v>1053</v>
      </c>
    </row>
    <row r="25" spans="1:5" x14ac:dyDescent="0.25">
      <c r="A25" s="299"/>
      <c r="B25" s="302"/>
      <c r="C25" s="303"/>
      <c r="D25" s="305"/>
      <c r="E25" s="171" t="s">
        <v>1054</v>
      </c>
    </row>
    <row r="26" spans="1:5" x14ac:dyDescent="0.25">
      <c r="A26" s="290" t="s">
        <v>1057</v>
      </c>
      <c r="B26" s="292" t="s">
        <v>1052</v>
      </c>
      <c r="C26" s="293"/>
      <c r="D26" s="296" t="s">
        <v>38</v>
      </c>
      <c r="E26" s="172" t="s">
        <v>1053</v>
      </c>
    </row>
    <row r="27" spans="1:5" x14ac:dyDescent="0.25">
      <c r="A27" s="291"/>
      <c r="B27" s="294"/>
      <c r="C27" s="295"/>
      <c r="D27" s="297"/>
      <c r="E27" s="173" t="s">
        <v>1054</v>
      </c>
    </row>
    <row r="28" spans="1:5" x14ac:dyDescent="0.25">
      <c r="A28" s="298" t="s">
        <v>1058</v>
      </c>
      <c r="B28" s="300" t="s">
        <v>1052</v>
      </c>
      <c r="C28" s="301"/>
      <c r="D28" s="304" t="s">
        <v>38</v>
      </c>
      <c r="E28" s="170" t="s">
        <v>1053</v>
      </c>
    </row>
    <row r="29" spans="1:5" x14ac:dyDescent="0.25">
      <c r="A29" s="299"/>
      <c r="B29" s="302"/>
      <c r="C29" s="303"/>
      <c r="D29" s="305"/>
      <c r="E29" s="171" t="s">
        <v>1054</v>
      </c>
    </row>
    <row r="30" spans="1:5" x14ac:dyDescent="0.25">
      <c r="A30" s="290" t="s">
        <v>1059</v>
      </c>
      <c r="B30" s="292" t="s">
        <v>1052</v>
      </c>
      <c r="C30" s="293"/>
      <c r="D30" s="296" t="s">
        <v>38</v>
      </c>
      <c r="E30" s="172" t="s">
        <v>1053</v>
      </c>
    </row>
    <row r="31" spans="1:5" x14ac:dyDescent="0.25">
      <c r="A31" s="291"/>
      <c r="B31" s="294"/>
      <c r="C31" s="295"/>
      <c r="D31" s="297"/>
      <c r="E31" s="173" t="s">
        <v>1054</v>
      </c>
    </row>
    <row r="32" spans="1:5" x14ac:dyDescent="0.25">
      <c r="A32" s="298" t="s">
        <v>1060</v>
      </c>
      <c r="B32" s="300" t="s">
        <v>1052</v>
      </c>
      <c r="C32" s="301"/>
      <c r="D32" s="304" t="s">
        <v>38</v>
      </c>
      <c r="E32" s="170" t="s">
        <v>1053</v>
      </c>
    </row>
    <row r="33" spans="1:5" x14ac:dyDescent="0.25">
      <c r="A33" s="299"/>
      <c r="B33" s="302"/>
      <c r="C33" s="303"/>
      <c r="D33" s="305"/>
      <c r="E33" s="171" t="s">
        <v>1054</v>
      </c>
    </row>
    <row r="34" spans="1:5" x14ac:dyDescent="0.25">
      <c r="A34" s="290" t="s">
        <v>1061</v>
      </c>
      <c r="B34" s="292" t="s">
        <v>1052</v>
      </c>
      <c r="C34" s="293"/>
      <c r="D34" s="296" t="s">
        <v>38</v>
      </c>
      <c r="E34" s="172" t="s">
        <v>1053</v>
      </c>
    </row>
    <row r="35" spans="1:5" x14ac:dyDescent="0.25">
      <c r="A35" s="291"/>
      <c r="B35" s="294"/>
      <c r="C35" s="295"/>
      <c r="D35" s="297"/>
      <c r="E35" s="173" t="s">
        <v>1054</v>
      </c>
    </row>
    <row r="36" spans="1:5" x14ac:dyDescent="0.25">
      <c r="A36" s="298" t="s">
        <v>1062</v>
      </c>
      <c r="B36" s="300" t="s">
        <v>1052</v>
      </c>
      <c r="C36" s="301"/>
      <c r="D36" s="304" t="s">
        <v>38</v>
      </c>
      <c r="E36" s="170" t="s">
        <v>1053</v>
      </c>
    </row>
    <row r="37" spans="1:5" x14ac:dyDescent="0.25">
      <c r="A37" s="299"/>
      <c r="B37" s="302"/>
      <c r="C37" s="303"/>
      <c r="D37" s="305"/>
      <c r="E37" s="171" t="s">
        <v>1054</v>
      </c>
    </row>
    <row r="38" spans="1:5" x14ac:dyDescent="0.25">
      <c r="A38" s="290" t="s">
        <v>1063</v>
      </c>
      <c r="B38" s="292" t="s">
        <v>1052</v>
      </c>
      <c r="C38" s="293"/>
      <c r="D38" s="296" t="s">
        <v>38</v>
      </c>
      <c r="E38" s="172" t="s">
        <v>1053</v>
      </c>
    </row>
    <row r="39" spans="1:5" x14ac:dyDescent="0.25">
      <c r="A39" s="291"/>
      <c r="B39" s="294"/>
      <c r="C39" s="295"/>
      <c r="D39" s="297"/>
      <c r="E39" s="173" t="s">
        <v>1054</v>
      </c>
    </row>
    <row r="40" spans="1:5" x14ac:dyDescent="0.25">
      <c r="A40" s="298" t="s">
        <v>1064</v>
      </c>
      <c r="B40" s="300" t="s">
        <v>1052</v>
      </c>
      <c r="C40" s="301"/>
      <c r="D40" s="304" t="s">
        <v>38</v>
      </c>
      <c r="E40" s="170" t="s">
        <v>1053</v>
      </c>
    </row>
    <row r="41" spans="1:5" x14ac:dyDescent="0.25">
      <c r="A41" s="299"/>
      <c r="B41" s="302"/>
      <c r="C41" s="303"/>
      <c r="D41" s="305"/>
      <c r="E41" s="171" t="s">
        <v>1054</v>
      </c>
    </row>
    <row r="42" spans="1:5" x14ac:dyDescent="0.25">
      <c r="A42" s="290" t="s">
        <v>1065</v>
      </c>
      <c r="B42" s="292" t="s">
        <v>1052</v>
      </c>
      <c r="C42" s="293"/>
      <c r="D42" s="296" t="s">
        <v>38</v>
      </c>
      <c r="E42" s="172" t="s">
        <v>1053</v>
      </c>
    </row>
    <row r="43" spans="1:5" x14ac:dyDescent="0.25">
      <c r="A43" s="291"/>
      <c r="B43" s="294"/>
      <c r="C43" s="295"/>
      <c r="D43" s="297"/>
      <c r="E43" s="173" t="s">
        <v>1054</v>
      </c>
    </row>
    <row r="44" spans="1:5" x14ac:dyDescent="0.25">
      <c r="A44" s="298" t="s">
        <v>1066</v>
      </c>
      <c r="B44" s="300" t="s">
        <v>1052</v>
      </c>
      <c r="C44" s="301"/>
      <c r="D44" s="304" t="s">
        <v>38</v>
      </c>
      <c r="E44" s="170" t="s">
        <v>1053</v>
      </c>
    </row>
    <row r="45" spans="1:5" x14ac:dyDescent="0.25">
      <c r="A45" s="299"/>
      <c r="B45" s="302"/>
      <c r="C45" s="303"/>
      <c r="D45" s="305"/>
      <c r="E45" s="171" t="s">
        <v>1054</v>
      </c>
    </row>
    <row r="46" spans="1:5" x14ac:dyDescent="0.25">
      <c r="A46" s="290" t="s">
        <v>1067</v>
      </c>
      <c r="B46" s="292" t="s">
        <v>1052</v>
      </c>
      <c r="C46" s="293"/>
      <c r="D46" s="296" t="s">
        <v>38</v>
      </c>
      <c r="E46" s="172" t="s">
        <v>1053</v>
      </c>
    </row>
    <row r="47" spans="1:5" x14ac:dyDescent="0.25">
      <c r="A47" s="291"/>
      <c r="B47" s="294"/>
      <c r="C47" s="295"/>
      <c r="D47" s="297"/>
      <c r="E47" s="173" t="s">
        <v>1054</v>
      </c>
    </row>
    <row r="48" spans="1:5" x14ac:dyDescent="0.25">
      <c r="A48" s="298" t="s">
        <v>1068</v>
      </c>
      <c r="B48" s="300" t="s">
        <v>1052</v>
      </c>
      <c r="C48" s="301"/>
      <c r="D48" s="304" t="s">
        <v>38</v>
      </c>
      <c r="E48" s="170" t="s">
        <v>1053</v>
      </c>
    </row>
    <row r="49" spans="1:5" x14ac:dyDescent="0.25">
      <c r="A49" s="299"/>
      <c r="B49" s="302"/>
      <c r="C49" s="303"/>
      <c r="D49" s="305"/>
      <c r="E49" s="171" t="s">
        <v>1054</v>
      </c>
    </row>
    <row r="50" spans="1:5" x14ac:dyDescent="0.25">
      <c r="A50" s="290" t="s">
        <v>1069</v>
      </c>
      <c r="B50" s="292" t="s">
        <v>1052</v>
      </c>
      <c r="C50" s="293"/>
      <c r="D50" s="296" t="s">
        <v>38</v>
      </c>
      <c r="E50" s="172" t="s">
        <v>1053</v>
      </c>
    </row>
    <row r="51" spans="1:5" x14ac:dyDescent="0.25">
      <c r="A51" s="291"/>
      <c r="B51" s="294"/>
      <c r="C51" s="295"/>
      <c r="D51" s="297"/>
      <c r="E51" s="173" t="s">
        <v>1054</v>
      </c>
    </row>
    <row r="52" spans="1:5" x14ac:dyDescent="0.25">
      <c r="A52" s="298" t="s">
        <v>1070</v>
      </c>
      <c r="B52" s="300" t="s">
        <v>1052</v>
      </c>
      <c r="C52" s="301"/>
      <c r="D52" s="304" t="s">
        <v>38</v>
      </c>
      <c r="E52" s="170" t="s">
        <v>1053</v>
      </c>
    </row>
    <row r="53" spans="1:5" x14ac:dyDescent="0.25">
      <c r="A53" s="299"/>
      <c r="B53" s="302"/>
      <c r="C53" s="303"/>
      <c r="D53" s="305"/>
      <c r="E53" s="171" t="s">
        <v>1054</v>
      </c>
    </row>
    <row r="54" spans="1:5" x14ac:dyDescent="0.25">
      <c r="A54" s="290" t="s">
        <v>1071</v>
      </c>
      <c r="B54" s="292" t="s">
        <v>1052</v>
      </c>
      <c r="C54" s="293"/>
      <c r="D54" s="296" t="s">
        <v>38</v>
      </c>
      <c r="E54" s="172" t="s">
        <v>1053</v>
      </c>
    </row>
    <row r="55" spans="1:5" x14ac:dyDescent="0.25">
      <c r="A55" s="291"/>
      <c r="B55" s="294"/>
      <c r="C55" s="295"/>
      <c r="D55" s="297"/>
      <c r="E55" s="173" t="s">
        <v>1054</v>
      </c>
    </row>
    <row r="56" spans="1:5" x14ac:dyDescent="0.25">
      <c r="A56" s="298" t="s">
        <v>1072</v>
      </c>
      <c r="B56" s="300" t="s">
        <v>1052</v>
      </c>
      <c r="C56" s="301"/>
      <c r="D56" s="304" t="s">
        <v>38</v>
      </c>
      <c r="E56" s="170" t="s">
        <v>1053</v>
      </c>
    </row>
    <row r="57" spans="1:5" x14ac:dyDescent="0.25">
      <c r="A57" s="299"/>
      <c r="B57" s="302"/>
      <c r="C57" s="303"/>
      <c r="D57" s="305"/>
      <c r="E57" s="171" t="s">
        <v>1054</v>
      </c>
    </row>
    <row r="58" spans="1:5" x14ac:dyDescent="0.25">
      <c r="A58" s="290" t="s">
        <v>1073</v>
      </c>
      <c r="B58" s="292" t="s">
        <v>1052</v>
      </c>
      <c r="C58" s="293"/>
      <c r="D58" s="296" t="s">
        <v>38</v>
      </c>
      <c r="E58" s="172" t="s">
        <v>1053</v>
      </c>
    </row>
    <row r="59" spans="1:5" x14ac:dyDescent="0.25">
      <c r="A59" s="291"/>
      <c r="B59" s="294"/>
      <c r="C59" s="295"/>
      <c r="D59" s="297"/>
      <c r="E59" s="173" t="s">
        <v>1054</v>
      </c>
    </row>
    <row r="60" spans="1:5" x14ac:dyDescent="0.25">
      <c r="A60" s="298" t="s">
        <v>1074</v>
      </c>
      <c r="B60" s="300" t="s">
        <v>1052</v>
      </c>
      <c r="C60" s="301"/>
      <c r="D60" s="304" t="s">
        <v>38</v>
      </c>
      <c r="E60" s="170" t="s">
        <v>1053</v>
      </c>
    </row>
    <row r="61" spans="1:5" x14ac:dyDescent="0.25">
      <c r="A61" s="299"/>
      <c r="B61" s="302"/>
      <c r="C61" s="303"/>
      <c r="D61" s="305"/>
      <c r="E61" s="171" t="s">
        <v>1054</v>
      </c>
    </row>
    <row r="62" spans="1:5" x14ac:dyDescent="0.25">
      <c r="A62" s="290" t="s">
        <v>1075</v>
      </c>
      <c r="B62" s="292" t="s">
        <v>1052</v>
      </c>
      <c r="C62" s="293"/>
      <c r="D62" s="296" t="s">
        <v>38</v>
      </c>
      <c r="E62" s="172" t="s">
        <v>1053</v>
      </c>
    </row>
    <row r="63" spans="1:5" x14ac:dyDescent="0.25">
      <c r="A63" s="291"/>
      <c r="B63" s="294"/>
      <c r="C63" s="295"/>
      <c r="D63" s="297"/>
      <c r="E63" s="173" t="s">
        <v>1054</v>
      </c>
    </row>
    <row r="64" spans="1:5" x14ac:dyDescent="0.25">
      <c r="A64" s="298" t="s">
        <v>1076</v>
      </c>
      <c r="B64" s="300" t="s">
        <v>1052</v>
      </c>
      <c r="C64" s="301"/>
      <c r="D64" s="304" t="s">
        <v>38</v>
      </c>
      <c r="E64" s="170" t="s">
        <v>1053</v>
      </c>
    </row>
    <row r="65" spans="1:5" x14ac:dyDescent="0.25">
      <c r="A65" s="299"/>
      <c r="B65" s="302"/>
      <c r="C65" s="303"/>
      <c r="D65" s="305"/>
      <c r="E65" s="171" t="s">
        <v>1054</v>
      </c>
    </row>
    <row r="66" spans="1:5" x14ac:dyDescent="0.25">
      <c r="A66" s="290" t="s">
        <v>1077</v>
      </c>
      <c r="B66" s="292" t="s">
        <v>1078</v>
      </c>
      <c r="C66" s="293"/>
      <c r="D66" s="296" t="s">
        <v>38</v>
      </c>
      <c r="E66" s="172" t="s">
        <v>1053</v>
      </c>
    </row>
    <row r="67" spans="1:5" x14ac:dyDescent="0.25">
      <c r="A67" s="291"/>
      <c r="B67" s="294"/>
      <c r="C67" s="295"/>
      <c r="D67" s="297"/>
      <c r="E67" s="173" t="s">
        <v>1054</v>
      </c>
    </row>
    <row r="68" spans="1:5" x14ac:dyDescent="0.25">
      <c r="A68" s="298" t="s">
        <v>1079</v>
      </c>
      <c r="B68" s="300" t="s">
        <v>1078</v>
      </c>
      <c r="C68" s="301"/>
      <c r="D68" s="304" t="s">
        <v>38</v>
      </c>
      <c r="E68" s="170" t="s">
        <v>1053</v>
      </c>
    </row>
    <row r="69" spans="1:5" x14ac:dyDescent="0.25">
      <c r="A69" s="299"/>
      <c r="B69" s="302"/>
      <c r="C69" s="303"/>
      <c r="D69" s="305"/>
      <c r="E69" s="171" t="s">
        <v>1054</v>
      </c>
    </row>
    <row r="70" spans="1:5" x14ac:dyDescent="0.25">
      <c r="A70" s="290" t="s">
        <v>1080</v>
      </c>
      <c r="B70" s="292" t="s">
        <v>1078</v>
      </c>
      <c r="C70" s="293"/>
      <c r="D70" s="296" t="s">
        <v>38</v>
      </c>
      <c r="E70" s="172" t="s">
        <v>1053</v>
      </c>
    </row>
    <row r="71" spans="1:5" x14ac:dyDescent="0.25">
      <c r="A71" s="291"/>
      <c r="B71" s="294"/>
      <c r="C71" s="295"/>
      <c r="D71" s="297"/>
      <c r="E71" s="173" t="s">
        <v>1054</v>
      </c>
    </row>
    <row r="72" spans="1:5" x14ac:dyDescent="0.25">
      <c r="A72" s="298" t="s">
        <v>1081</v>
      </c>
      <c r="B72" s="300" t="s">
        <v>1078</v>
      </c>
      <c r="C72" s="301"/>
      <c r="D72" s="304" t="s">
        <v>38</v>
      </c>
      <c r="E72" s="170" t="s">
        <v>1053</v>
      </c>
    </row>
    <row r="73" spans="1:5" x14ac:dyDescent="0.25">
      <c r="A73" s="299"/>
      <c r="B73" s="302"/>
      <c r="C73" s="303"/>
      <c r="D73" s="305"/>
      <c r="E73" s="171" t="s">
        <v>1054</v>
      </c>
    </row>
    <row r="74" spans="1:5" x14ac:dyDescent="0.25">
      <c r="A74" s="290" t="s">
        <v>1082</v>
      </c>
      <c r="B74" s="292" t="s">
        <v>1078</v>
      </c>
      <c r="C74" s="293"/>
      <c r="D74" s="296" t="s">
        <v>38</v>
      </c>
      <c r="E74" s="172" t="s">
        <v>1053</v>
      </c>
    </row>
    <row r="75" spans="1:5" x14ac:dyDescent="0.25">
      <c r="A75" s="291"/>
      <c r="B75" s="294"/>
      <c r="C75" s="295"/>
      <c r="D75" s="297"/>
      <c r="E75" s="173" t="s">
        <v>1054</v>
      </c>
    </row>
    <row r="76" spans="1:5" x14ac:dyDescent="0.25">
      <c r="A76" s="298" t="s">
        <v>1083</v>
      </c>
      <c r="B76" s="300" t="s">
        <v>1078</v>
      </c>
      <c r="C76" s="301"/>
      <c r="D76" s="304" t="s">
        <v>38</v>
      </c>
      <c r="E76" s="170" t="s">
        <v>1053</v>
      </c>
    </row>
    <row r="77" spans="1:5" x14ac:dyDescent="0.25">
      <c r="A77" s="299"/>
      <c r="B77" s="302"/>
      <c r="C77" s="303"/>
      <c r="D77" s="305"/>
      <c r="E77" s="171" t="s">
        <v>1054</v>
      </c>
    </row>
    <row r="78" spans="1:5" x14ac:dyDescent="0.25">
      <c r="A78" s="290" t="s">
        <v>1084</v>
      </c>
      <c r="B78" s="292" t="s">
        <v>1078</v>
      </c>
      <c r="C78" s="293"/>
      <c r="D78" s="296" t="s">
        <v>38</v>
      </c>
      <c r="E78" s="172" t="s">
        <v>1053</v>
      </c>
    </row>
    <row r="79" spans="1:5" x14ac:dyDescent="0.25">
      <c r="A79" s="291"/>
      <c r="B79" s="294"/>
      <c r="C79" s="295"/>
      <c r="D79" s="297"/>
      <c r="E79" s="173" t="s">
        <v>1054</v>
      </c>
    </row>
    <row r="80" spans="1:5" x14ac:dyDescent="0.25">
      <c r="A80" s="298" t="s">
        <v>1085</v>
      </c>
      <c r="B80" s="300" t="s">
        <v>1078</v>
      </c>
      <c r="C80" s="301"/>
      <c r="D80" s="304" t="s">
        <v>38</v>
      </c>
      <c r="E80" s="170" t="s">
        <v>1053</v>
      </c>
    </row>
    <row r="81" spans="1:5" x14ac:dyDescent="0.25">
      <c r="A81" s="299"/>
      <c r="B81" s="302"/>
      <c r="C81" s="303"/>
      <c r="D81" s="305"/>
      <c r="E81" s="171" t="s">
        <v>1054</v>
      </c>
    </row>
    <row r="82" spans="1:5" x14ac:dyDescent="0.25">
      <c r="A82" s="290" t="s">
        <v>1086</v>
      </c>
      <c r="B82" s="292" t="s">
        <v>1078</v>
      </c>
      <c r="C82" s="293"/>
      <c r="D82" s="296" t="s">
        <v>38</v>
      </c>
      <c r="E82" s="172" t="s">
        <v>1053</v>
      </c>
    </row>
    <row r="83" spans="1:5" x14ac:dyDescent="0.25">
      <c r="A83" s="291"/>
      <c r="B83" s="294"/>
      <c r="C83" s="295"/>
      <c r="D83" s="297"/>
      <c r="E83" s="173" t="s">
        <v>1054</v>
      </c>
    </row>
    <row r="84" spans="1:5" x14ac:dyDescent="0.25">
      <c r="A84" s="298" t="s">
        <v>1087</v>
      </c>
      <c r="B84" s="300" t="s">
        <v>1088</v>
      </c>
      <c r="C84" s="301"/>
      <c r="D84" s="304" t="s">
        <v>38</v>
      </c>
      <c r="E84" s="170" t="s">
        <v>1053</v>
      </c>
    </row>
    <row r="85" spans="1:5" x14ac:dyDescent="0.25">
      <c r="A85" s="299"/>
      <c r="B85" s="302"/>
      <c r="C85" s="303"/>
      <c r="D85" s="305"/>
      <c r="E85" s="171" t="s">
        <v>1054</v>
      </c>
    </row>
    <row r="86" spans="1:5" x14ac:dyDescent="0.25">
      <c r="A86" s="290" t="s">
        <v>1089</v>
      </c>
      <c r="B86" s="292" t="s">
        <v>1088</v>
      </c>
      <c r="C86" s="293"/>
      <c r="D86" s="296" t="s">
        <v>38</v>
      </c>
      <c r="E86" s="172" t="s">
        <v>1053</v>
      </c>
    </row>
    <row r="87" spans="1:5" x14ac:dyDescent="0.25">
      <c r="A87" s="291"/>
      <c r="B87" s="294"/>
      <c r="C87" s="295"/>
      <c r="D87" s="297"/>
      <c r="E87" s="173" t="s">
        <v>1054</v>
      </c>
    </row>
    <row r="88" spans="1:5" x14ac:dyDescent="0.25">
      <c r="A88" s="298" t="s">
        <v>1090</v>
      </c>
      <c r="B88" s="300" t="s">
        <v>1088</v>
      </c>
      <c r="C88" s="301"/>
      <c r="D88" s="304" t="s">
        <v>38</v>
      </c>
      <c r="E88" s="170" t="s">
        <v>1053</v>
      </c>
    </row>
    <row r="89" spans="1:5" x14ac:dyDescent="0.25">
      <c r="A89" s="299"/>
      <c r="B89" s="302"/>
      <c r="C89" s="303"/>
      <c r="D89" s="305"/>
      <c r="E89" s="171" t="s">
        <v>1054</v>
      </c>
    </row>
    <row r="90" spans="1:5" x14ac:dyDescent="0.25">
      <c r="A90" s="290" t="s">
        <v>1091</v>
      </c>
      <c r="B90" s="292" t="s">
        <v>1088</v>
      </c>
      <c r="C90" s="293"/>
      <c r="D90" s="296" t="s">
        <v>38</v>
      </c>
      <c r="E90" s="172" t="s">
        <v>1053</v>
      </c>
    </row>
    <row r="91" spans="1:5" x14ac:dyDescent="0.25">
      <c r="A91" s="291"/>
      <c r="B91" s="294"/>
      <c r="C91" s="295"/>
      <c r="D91" s="297"/>
      <c r="E91" s="173" t="s">
        <v>1054</v>
      </c>
    </row>
    <row r="92" spans="1:5" x14ac:dyDescent="0.25">
      <c r="A92" s="298" t="s">
        <v>1092</v>
      </c>
      <c r="B92" s="300" t="s">
        <v>1088</v>
      </c>
      <c r="C92" s="301"/>
      <c r="D92" s="304" t="s">
        <v>38</v>
      </c>
      <c r="E92" s="170" t="s">
        <v>1053</v>
      </c>
    </row>
    <row r="93" spans="1:5" x14ac:dyDescent="0.25">
      <c r="A93" s="299"/>
      <c r="B93" s="302"/>
      <c r="C93" s="303"/>
      <c r="D93" s="305"/>
      <c r="E93" s="171" t="s">
        <v>1054</v>
      </c>
    </row>
    <row r="94" spans="1:5" x14ac:dyDescent="0.25">
      <c r="A94" s="290" t="s">
        <v>1093</v>
      </c>
      <c r="B94" s="292" t="s">
        <v>1088</v>
      </c>
      <c r="C94" s="293"/>
      <c r="D94" s="296" t="s">
        <v>38</v>
      </c>
      <c r="E94" s="172" t="s">
        <v>1053</v>
      </c>
    </row>
    <row r="95" spans="1:5" x14ac:dyDescent="0.25">
      <c r="A95" s="291"/>
      <c r="B95" s="294"/>
      <c r="C95" s="295"/>
      <c r="D95" s="297"/>
      <c r="E95" s="173" t="s">
        <v>1054</v>
      </c>
    </row>
    <row r="96" spans="1:5" x14ac:dyDescent="0.25">
      <c r="A96" s="298" t="s">
        <v>1094</v>
      </c>
      <c r="B96" s="300" t="s">
        <v>1088</v>
      </c>
      <c r="C96" s="301"/>
      <c r="D96" s="304" t="s">
        <v>38</v>
      </c>
      <c r="E96" s="170" t="s">
        <v>1053</v>
      </c>
    </row>
    <row r="97" spans="1:5" x14ac:dyDescent="0.25">
      <c r="A97" s="299"/>
      <c r="B97" s="302"/>
      <c r="C97" s="303"/>
      <c r="D97" s="305"/>
      <c r="E97" s="171" t="s">
        <v>1054</v>
      </c>
    </row>
    <row r="98" spans="1:5" x14ac:dyDescent="0.25">
      <c r="A98" s="290" t="s">
        <v>1095</v>
      </c>
      <c r="B98" s="292" t="s">
        <v>1088</v>
      </c>
      <c r="C98" s="293"/>
      <c r="D98" s="296" t="s">
        <v>38</v>
      </c>
      <c r="E98" s="172" t="s">
        <v>1053</v>
      </c>
    </row>
    <row r="99" spans="1:5" x14ac:dyDescent="0.25">
      <c r="A99" s="291"/>
      <c r="B99" s="294"/>
      <c r="C99" s="295"/>
      <c r="D99" s="297"/>
      <c r="E99" s="173" t="s">
        <v>1054</v>
      </c>
    </row>
    <row r="100" spans="1:5" x14ac:dyDescent="0.25">
      <c r="A100" s="298" t="s">
        <v>1096</v>
      </c>
      <c r="B100" s="300" t="s">
        <v>1088</v>
      </c>
      <c r="C100" s="301"/>
      <c r="D100" s="304" t="s">
        <v>38</v>
      </c>
      <c r="E100" s="170" t="s">
        <v>1053</v>
      </c>
    </row>
    <row r="101" spans="1:5" x14ac:dyDescent="0.25">
      <c r="A101" s="299"/>
      <c r="B101" s="302"/>
      <c r="C101" s="303"/>
      <c r="D101" s="305"/>
      <c r="E101" s="171" t="s">
        <v>1054</v>
      </c>
    </row>
    <row r="102" spans="1:5" x14ac:dyDescent="0.25">
      <c r="A102" s="290" t="s">
        <v>1097</v>
      </c>
      <c r="B102" s="292" t="s">
        <v>1088</v>
      </c>
      <c r="C102" s="293"/>
      <c r="D102" s="296" t="s">
        <v>38</v>
      </c>
      <c r="E102" s="172" t="s">
        <v>1053</v>
      </c>
    </row>
    <row r="103" spans="1:5" x14ac:dyDescent="0.25">
      <c r="A103" s="291"/>
      <c r="B103" s="294"/>
      <c r="C103" s="295"/>
      <c r="D103" s="297"/>
      <c r="E103" s="173" t="s">
        <v>1054</v>
      </c>
    </row>
    <row r="104" spans="1:5" x14ac:dyDescent="0.25">
      <c r="A104" s="298" t="s">
        <v>1098</v>
      </c>
      <c r="B104" s="300" t="s">
        <v>1088</v>
      </c>
      <c r="C104" s="301"/>
      <c r="D104" s="304" t="s">
        <v>38</v>
      </c>
      <c r="E104" s="170" t="s">
        <v>1053</v>
      </c>
    </row>
    <row r="105" spans="1:5" x14ac:dyDescent="0.25">
      <c r="A105" s="299"/>
      <c r="B105" s="302"/>
      <c r="C105" s="303"/>
      <c r="D105" s="305"/>
      <c r="E105" s="171" t="s">
        <v>1054</v>
      </c>
    </row>
    <row r="106" spans="1:5" x14ac:dyDescent="0.25">
      <c r="A106" s="290" t="s">
        <v>1099</v>
      </c>
      <c r="B106" s="292" t="s">
        <v>1088</v>
      </c>
      <c r="C106" s="293"/>
      <c r="D106" s="296" t="s">
        <v>38</v>
      </c>
      <c r="E106" s="172" t="s">
        <v>1053</v>
      </c>
    </row>
    <row r="107" spans="1:5" x14ac:dyDescent="0.25">
      <c r="A107" s="291"/>
      <c r="B107" s="294"/>
      <c r="C107" s="295"/>
      <c r="D107" s="297"/>
      <c r="E107" s="173" t="s">
        <v>1054</v>
      </c>
    </row>
    <row r="108" spans="1:5" x14ac:dyDescent="0.25">
      <c r="A108" s="298" t="s">
        <v>1100</v>
      </c>
      <c r="B108" s="300" t="s">
        <v>1088</v>
      </c>
      <c r="C108" s="301"/>
      <c r="D108" s="304" t="s">
        <v>38</v>
      </c>
      <c r="E108" s="170" t="s">
        <v>1053</v>
      </c>
    </row>
    <row r="109" spans="1:5" x14ac:dyDescent="0.25">
      <c r="A109" s="299"/>
      <c r="B109" s="302"/>
      <c r="C109" s="303"/>
      <c r="D109" s="305"/>
      <c r="E109" s="171" t="s">
        <v>1054</v>
      </c>
    </row>
    <row r="110" spans="1:5" x14ac:dyDescent="0.25">
      <c r="A110" s="290" t="s">
        <v>1101</v>
      </c>
      <c r="B110" s="292" t="s">
        <v>1088</v>
      </c>
      <c r="C110" s="293"/>
      <c r="D110" s="296" t="s">
        <v>38</v>
      </c>
      <c r="E110" s="172" t="s">
        <v>1053</v>
      </c>
    </row>
    <row r="111" spans="1:5" x14ac:dyDescent="0.25">
      <c r="A111" s="291"/>
      <c r="B111" s="294"/>
      <c r="C111" s="295"/>
      <c r="D111" s="297"/>
      <c r="E111" s="173" t="s">
        <v>1054</v>
      </c>
    </row>
    <row r="112" spans="1:5" x14ac:dyDescent="0.25">
      <c r="A112" s="298" t="s">
        <v>1102</v>
      </c>
      <c r="B112" s="300" t="s">
        <v>1088</v>
      </c>
      <c r="C112" s="301"/>
      <c r="D112" s="304" t="s">
        <v>38</v>
      </c>
      <c r="E112" s="170" t="s">
        <v>1053</v>
      </c>
    </row>
    <row r="113" spans="1:5" x14ac:dyDescent="0.25">
      <c r="A113" s="299"/>
      <c r="B113" s="302"/>
      <c r="C113" s="303"/>
      <c r="D113" s="305"/>
      <c r="E113" s="171" t="s">
        <v>1054</v>
      </c>
    </row>
    <row r="114" spans="1:5" x14ac:dyDescent="0.25">
      <c r="A114" s="290" t="s">
        <v>1103</v>
      </c>
      <c r="B114" s="292" t="s">
        <v>1088</v>
      </c>
      <c r="C114" s="293"/>
      <c r="D114" s="296" t="s">
        <v>38</v>
      </c>
      <c r="E114" s="172" t="s">
        <v>1053</v>
      </c>
    </row>
    <row r="115" spans="1:5" x14ac:dyDescent="0.25">
      <c r="A115" s="291"/>
      <c r="B115" s="294"/>
      <c r="C115" s="295"/>
      <c r="D115" s="297"/>
      <c r="E115" s="173" t="s">
        <v>1054</v>
      </c>
    </row>
    <row r="116" spans="1:5" x14ac:dyDescent="0.25">
      <c r="A116" s="298" t="s">
        <v>1104</v>
      </c>
      <c r="B116" s="300" t="s">
        <v>1088</v>
      </c>
      <c r="C116" s="301"/>
      <c r="D116" s="304" t="s">
        <v>38</v>
      </c>
      <c r="E116" s="170" t="s">
        <v>1053</v>
      </c>
    </row>
    <row r="117" spans="1:5" x14ac:dyDescent="0.25">
      <c r="A117" s="299"/>
      <c r="B117" s="302"/>
      <c r="C117" s="303"/>
      <c r="D117" s="305"/>
      <c r="E117" s="171" t="s">
        <v>1054</v>
      </c>
    </row>
    <row r="118" spans="1:5" x14ac:dyDescent="0.25">
      <c r="A118" s="290" t="s">
        <v>1105</v>
      </c>
      <c r="B118" s="292" t="s">
        <v>1106</v>
      </c>
      <c r="C118" s="293"/>
      <c r="D118" s="296" t="s">
        <v>38</v>
      </c>
      <c r="E118" s="172" t="s">
        <v>1053</v>
      </c>
    </row>
    <row r="119" spans="1:5" x14ac:dyDescent="0.25">
      <c r="A119" s="291"/>
      <c r="B119" s="294"/>
      <c r="C119" s="295"/>
      <c r="D119" s="297"/>
      <c r="E119" s="173" t="s">
        <v>1054</v>
      </c>
    </row>
    <row r="120" spans="1:5" x14ac:dyDescent="0.25">
      <c r="A120" s="298" t="s">
        <v>1107</v>
      </c>
      <c r="B120" s="300" t="s">
        <v>1106</v>
      </c>
      <c r="C120" s="301"/>
      <c r="D120" s="304" t="s">
        <v>38</v>
      </c>
      <c r="E120" s="170" t="s">
        <v>1053</v>
      </c>
    </row>
    <row r="121" spans="1:5" x14ac:dyDescent="0.25">
      <c r="A121" s="299"/>
      <c r="B121" s="302"/>
      <c r="C121" s="303"/>
      <c r="D121" s="305"/>
      <c r="E121" s="171" t="s">
        <v>1054</v>
      </c>
    </row>
    <row r="122" spans="1:5" x14ac:dyDescent="0.25">
      <c r="A122" s="290" t="s">
        <v>1108</v>
      </c>
      <c r="B122" s="292" t="s">
        <v>1106</v>
      </c>
      <c r="C122" s="293"/>
      <c r="D122" s="296" t="s">
        <v>38</v>
      </c>
      <c r="E122" s="172" t="s">
        <v>1053</v>
      </c>
    </row>
    <row r="123" spans="1:5" x14ac:dyDescent="0.25">
      <c r="A123" s="291"/>
      <c r="B123" s="294"/>
      <c r="C123" s="295"/>
      <c r="D123" s="297"/>
      <c r="E123" s="173" t="s">
        <v>1054</v>
      </c>
    </row>
    <row r="124" spans="1:5" x14ac:dyDescent="0.25">
      <c r="A124" s="298" t="s">
        <v>1109</v>
      </c>
      <c r="B124" s="300" t="s">
        <v>1106</v>
      </c>
      <c r="C124" s="301"/>
      <c r="D124" s="304" t="s">
        <v>38</v>
      </c>
      <c r="E124" s="170" t="s">
        <v>1053</v>
      </c>
    </row>
    <row r="125" spans="1:5" x14ac:dyDescent="0.25">
      <c r="A125" s="299"/>
      <c r="B125" s="302"/>
      <c r="C125" s="303"/>
      <c r="D125" s="305"/>
      <c r="E125" s="171" t="s">
        <v>1054</v>
      </c>
    </row>
    <row r="126" spans="1:5" x14ac:dyDescent="0.25">
      <c r="A126" s="290" t="s">
        <v>1110</v>
      </c>
      <c r="B126" s="292" t="s">
        <v>1106</v>
      </c>
      <c r="C126" s="293"/>
      <c r="D126" s="296" t="s">
        <v>38</v>
      </c>
      <c r="E126" s="172" t="s">
        <v>1053</v>
      </c>
    </row>
    <row r="127" spans="1:5" x14ac:dyDescent="0.25">
      <c r="A127" s="291"/>
      <c r="B127" s="294"/>
      <c r="C127" s="295"/>
      <c r="D127" s="297"/>
      <c r="E127" s="173" t="s">
        <v>1054</v>
      </c>
    </row>
    <row r="128" spans="1:5" x14ac:dyDescent="0.25">
      <c r="A128" s="298" t="s">
        <v>1111</v>
      </c>
      <c r="B128" s="300" t="s">
        <v>1106</v>
      </c>
      <c r="C128" s="301"/>
      <c r="D128" s="304" t="s">
        <v>38</v>
      </c>
      <c r="E128" s="170" t="s">
        <v>1053</v>
      </c>
    </row>
    <row r="129" spans="1:5" x14ac:dyDescent="0.25">
      <c r="A129" s="299"/>
      <c r="B129" s="302"/>
      <c r="C129" s="303"/>
      <c r="D129" s="305"/>
      <c r="E129" s="171" t="s">
        <v>1054</v>
      </c>
    </row>
    <row r="130" spans="1:5" x14ac:dyDescent="0.25">
      <c r="A130" s="290" t="s">
        <v>1112</v>
      </c>
      <c r="B130" s="292" t="s">
        <v>1106</v>
      </c>
      <c r="C130" s="293"/>
      <c r="D130" s="296" t="s">
        <v>38</v>
      </c>
      <c r="E130" s="172" t="s">
        <v>1053</v>
      </c>
    </row>
    <row r="131" spans="1:5" x14ac:dyDescent="0.25">
      <c r="A131" s="291"/>
      <c r="B131" s="294"/>
      <c r="C131" s="295"/>
      <c r="D131" s="297"/>
      <c r="E131" s="173" t="s">
        <v>1054</v>
      </c>
    </row>
    <row r="132" spans="1:5" x14ac:dyDescent="0.25">
      <c r="A132" s="298" t="s">
        <v>1113</v>
      </c>
      <c r="B132" s="300" t="s">
        <v>1114</v>
      </c>
      <c r="C132" s="301"/>
      <c r="D132" s="304" t="s">
        <v>38</v>
      </c>
      <c r="E132" s="170" t="s">
        <v>1053</v>
      </c>
    </row>
    <row r="133" spans="1:5" x14ac:dyDescent="0.25">
      <c r="A133" s="299"/>
      <c r="B133" s="302"/>
      <c r="C133" s="303"/>
      <c r="D133" s="305"/>
      <c r="E133" s="171" t="s">
        <v>1054</v>
      </c>
    </row>
    <row r="134" spans="1:5" x14ac:dyDescent="0.25">
      <c r="A134" s="290" t="s">
        <v>1115</v>
      </c>
      <c r="B134" s="292" t="s">
        <v>1114</v>
      </c>
      <c r="C134" s="293"/>
      <c r="D134" s="296" t="s">
        <v>38</v>
      </c>
      <c r="E134" s="172" t="s">
        <v>1053</v>
      </c>
    </row>
    <row r="135" spans="1:5" x14ac:dyDescent="0.25">
      <c r="A135" s="291"/>
      <c r="B135" s="294"/>
      <c r="C135" s="295"/>
      <c r="D135" s="297"/>
      <c r="E135" s="173" t="s">
        <v>1054</v>
      </c>
    </row>
    <row r="136" spans="1:5" x14ac:dyDescent="0.25">
      <c r="A136" s="298" t="s">
        <v>1116</v>
      </c>
      <c r="B136" s="300" t="s">
        <v>1114</v>
      </c>
      <c r="C136" s="301"/>
      <c r="D136" s="304" t="s">
        <v>38</v>
      </c>
      <c r="E136" s="170" t="s">
        <v>1053</v>
      </c>
    </row>
    <row r="137" spans="1:5" x14ac:dyDescent="0.25">
      <c r="A137" s="299"/>
      <c r="B137" s="302"/>
      <c r="C137" s="303"/>
      <c r="D137" s="305"/>
      <c r="E137" s="171" t="s">
        <v>1054</v>
      </c>
    </row>
    <row r="138" spans="1:5" x14ac:dyDescent="0.25">
      <c r="A138" s="290" t="s">
        <v>1117</v>
      </c>
      <c r="B138" s="292" t="s">
        <v>1114</v>
      </c>
      <c r="C138" s="293"/>
      <c r="D138" s="296" t="s">
        <v>38</v>
      </c>
      <c r="E138" s="172" t="s">
        <v>1053</v>
      </c>
    </row>
    <row r="139" spans="1:5" x14ac:dyDescent="0.25">
      <c r="A139" s="291"/>
      <c r="B139" s="294"/>
      <c r="C139" s="295"/>
      <c r="D139" s="297"/>
      <c r="E139" s="173" t="s">
        <v>1054</v>
      </c>
    </row>
    <row r="140" spans="1:5" x14ac:dyDescent="0.25">
      <c r="A140" s="298" t="s">
        <v>1118</v>
      </c>
      <c r="B140" s="300" t="s">
        <v>1114</v>
      </c>
      <c r="C140" s="301"/>
      <c r="D140" s="304" t="s">
        <v>38</v>
      </c>
      <c r="E140" s="170" t="s">
        <v>1053</v>
      </c>
    </row>
    <row r="141" spans="1:5" x14ac:dyDescent="0.25">
      <c r="A141" s="299"/>
      <c r="B141" s="302"/>
      <c r="C141" s="303"/>
      <c r="D141" s="305"/>
      <c r="E141" s="171" t="s">
        <v>1054</v>
      </c>
    </row>
    <row r="142" spans="1:5" x14ac:dyDescent="0.25">
      <c r="A142" s="290" t="s">
        <v>1119</v>
      </c>
      <c r="B142" s="292" t="s">
        <v>1114</v>
      </c>
      <c r="C142" s="293"/>
      <c r="D142" s="296" t="s">
        <v>38</v>
      </c>
      <c r="E142" s="172" t="s">
        <v>1053</v>
      </c>
    </row>
    <row r="143" spans="1:5" x14ac:dyDescent="0.25">
      <c r="A143" s="291"/>
      <c r="B143" s="294"/>
      <c r="C143" s="295"/>
      <c r="D143" s="297"/>
      <c r="E143" s="173" t="s">
        <v>1054</v>
      </c>
    </row>
    <row r="144" spans="1:5" x14ac:dyDescent="0.25">
      <c r="A144" s="298" t="s">
        <v>1120</v>
      </c>
      <c r="B144" s="300" t="s">
        <v>1114</v>
      </c>
      <c r="C144" s="301"/>
      <c r="D144" s="304" t="s">
        <v>38</v>
      </c>
      <c r="E144" s="170" t="s">
        <v>1053</v>
      </c>
    </row>
    <row r="145" spans="1:5" x14ac:dyDescent="0.25">
      <c r="A145" s="299"/>
      <c r="B145" s="302"/>
      <c r="C145" s="303"/>
      <c r="D145" s="305"/>
      <c r="E145" s="171" t="s">
        <v>1054</v>
      </c>
    </row>
    <row r="146" spans="1:5" x14ac:dyDescent="0.25">
      <c r="A146" s="290" t="s">
        <v>1121</v>
      </c>
      <c r="B146" s="292" t="s">
        <v>1114</v>
      </c>
      <c r="C146" s="293"/>
      <c r="D146" s="296" t="s">
        <v>38</v>
      </c>
      <c r="E146" s="172" t="s">
        <v>1053</v>
      </c>
    </row>
    <row r="147" spans="1:5" x14ac:dyDescent="0.25">
      <c r="A147" s="291"/>
      <c r="B147" s="294"/>
      <c r="C147" s="295"/>
      <c r="D147" s="297"/>
      <c r="E147" s="173" t="s">
        <v>1054</v>
      </c>
    </row>
    <row r="148" spans="1:5" x14ac:dyDescent="0.25">
      <c r="A148" s="298" t="s">
        <v>1122</v>
      </c>
      <c r="B148" s="300" t="s">
        <v>1114</v>
      </c>
      <c r="C148" s="301"/>
      <c r="D148" s="304" t="s">
        <v>38</v>
      </c>
      <c r="E148" s="170" t="s">
        <v>1053</v>
      </c>
    </row>
    <row r="149" spans="1:5" x14ac:dyDescent="0.25">
      <c r="A149" s="299"/>
      <c r="B149" s="302"/>
      <c r="C149" s="303"/>
      <c r="D149" s="305"/>
      <c r="E149" s="171" t="s">
        <v>1054</v>
      </c>
    </row>
    <row r="150" spans="1:5" x14ac:dyDescent="0.25">
      <c r="A150" s="290" t="s">
        <v>1123</v>
      </c>
      <c r="B150" s="292" t="s">
        <v>1114</v>
      </c>
      <c r="C150" s="293"/>
      <c r="D150" s="296" t="s">
        <v>38</v>
      </c>
      <c r="E150" s="172" t="s">
        <v>1053</v>
      </c>
    </row>
    <row r="151" spans="1:5" x14ac:dyDescent="0.25">
      <c r="A151" s="291"/>
      <c r="B151" s="294"/>
      <c r="C151" s="295"/>
      <c r="D151" s="297"/>
      <c r="E151" s="173" t="s">
        <v>1054</v>
      </c>
    </row>
    <row r="152" spans="1:5" x14ac:dyDescent="0.25">
      <c r="A152" s="298" t="s">
        <v>1124</v>
      </c>
      <c r="B152" s="300" t="s">
        <v>1114</v>
      </c>
      <c r="C152" s="301"/>
      <c r="D152" s="304" t="s">
        <v>38</v>
      </c>
      <c r="E152" s="170" t="s">
        <v>1053</v>
      </c>
    </row>
    <row r="153" spans="1:5" x14ac:dyDescent="0.25">
      <c r="A153" s="299"/>
      <c r="B153" s="302"/>
      <c r="C153" s="303"/>
      <c r="D153" s="305"/>
      <c r="E153" s="171" t="s">
        <v>1054</v>
      </c>
    </row>
    <row r="154" spans="1:5" x14ac:dyDescent="0.25">
      <c r="A154" s="290" t="s">
        <v>1125</v>
      </c>
      <c r="B154" s="292" t="s">
        <v>1114</v>
      </c>
      <c r="C154" s="293"/>
      <c r="D154" s="296" t="s">
        <v>38</v>
      </c>
      <c r="E154" s="172" t="s">
        <v>1053</v>
      </c>
    </row>
    <row r="155" spans="1:5" x14ac:dyDescent="0.25">
      <c r="A155" s="291"/>
      <c r="B155" s="294"/>
      <c r="C155" s="295"/>
      <c r="D155" s="297"/>
      <c r="E155" s="173" t="s">
        <v>1054</v>
      </c>
    </row>
    <row r="156" spans="1:5" x14ac:dyDescent="0.25">
      <c r="A156" s="298" t="s">
        <v>1126</v>
      </c>
      <c r="B156" s="300" t="s">
        <v>1114</v>
      </c>
      <c r="C156" s="301"/>
      <c r="D156" s="304" t="s">
        <v>38</v>
      </c>
      <c r="E156" s="170" t="s">
        <v>1053</v>
      </c>
    </row>
    <row r="157" spans="1:5" x14ac:dyDescent="0.25">
      <c r="A157" s="299"/>
      <c r="B157" s="302"/>
      <c r="C157" s="303"/>
      <c r="D157" s="305"/>
      <c r="E157" s="171" t="s">
        <v>1054</v>
      </c>
    </row>
    <row r="158" spans="1:5" x14ac:dyDescent="0.25">
      <c r="A158" s="290" t="s">
        <v>1127</v>
      </c>
      <c r="B158" s="292" t="s">
        <v>1114</v>
      </c>
      <c r="C158" s="293"/>
      <c r="D158" s="296" t="s">
        <v>38</v>
      </c>
      <c r="E158" s="172" t="s">
        <v>1053</v>
      </c>
    </row>
    <row r="159" spans="1:5" x14ac:dyDescent="0.25">
      <c r="A159" s="291"/>
      <c r="B159" s="294"/>
      <c r="C159" s="295"/>
      <c r="D159" s="297"/>
      <c r="E159" s="173" t="s">
        <v>1054</v>
      </c>
    </row>
    <row r="160" spans="1:5" x14ac:dyDescent="0.25">
      <c r="A160" s="298" t="s">
        <v>1128</v>
      </c>
      <c r="B160" s="300" t="s">
        <v>1129</v>
      </c>
      <c r="C160" s="301"/>
      <c r="D160" s="304" t="s">
        <v>38</v>
      </c>
      <c r="E160" s="170" t="s">
        <v>1053</v>
      </c>
    </row>
    <row r="161" spans="1:5" x14ac:dyDescent="0.25">
      <c r="A161" s="299"/>
      <c r="B161" s="302"/>
      <c r="C161" s="303"/>
      <c r="D161" s="305"/>
      <c r="E161" s="171" t="s">
        <v>1054</v>
      </c>
    </row>
    <row r="162" spans="1:5" x14ac:dyDescent="0.25">
      <c r="A162" s="290" t="s">
        <v>1130</v>
      </c>
      <c r="B162" s="292" t="s">
        <v>1129</v>
      </c>
      <c r="C162" s="293"/>
      <c r="D162" s="296" t="s">
        <v>38</v>
      </c>
      <c r="E162" s="172" t="s">
        <v>1053</v>
      </c>
    </row>
    <row r="163" spans="1:5" x14ac:dyDescent="0.25">
      <c r="A163" s="291"/>
      <c r="B163" s="294"/>
      <c r="C163" s="295"/>
      <c r="D163" s="297"/>
      <c r="E163" s="173" t="s">
        <v>1054</v>
      </c>
    </row>
    <row r="164" spans="1:5" x14ac:dyDescent="0.25">
      <c r="A164" s="298" t="s">
        <v>1131</v>
      </c>
      <c r="B164" s="300" t="s">
        <v>1129</v>
      </c>
      <c r="C164" s="301"/>
      <c r="D164" s="304" t="s">
        <v>38</v>
      </c>
      <c r="E164" s="170" t="s">
        <v>1053</v>
      </c>
    </row>
    <row r="165" spans="1:5" x14ac:dyDescent="0.25">
      <c r="A165" s="299"/>
      <c r="B165" s="302"/>
      <c r="C165" s="303"/>
      <c r="D165" s="305"/>
      <c r="E165" s="171" t="s">
        <v>1054</v>
      </c>
    </row>
    <row r="166" spans="1:5" x14ac:dyDescent="0.25">
      <c r="A166" s="290" t="s">
        <v>1132</v>
      </c>
      <c r="B166" s="292" t="s">
        <v>1129</v>
      </c>
      <c r="C166" s="293"/>
      <c r="D166" s="296" t="s">
        <v>38</v>
      </c>
      <c r="E166" s="172" t="s">
        <v>1053</v>
      </c>
    </row>
    <row r="167" spans="1:5" x14ac:dyDescent="0.25">
      <c r="A167" s="291"/>
      <c r="B167" s="294"/>
      <c r="C167" s="295"/>
      <c r="D167" s="297"/>
      <c r="E167" s="173" t="s">
        <v>1054</v>
      </c>
    </row>
    <row r="168" spans="1:5" x14ac:dyDescent="0.25">
      <c r="A168" s="298" t="s">
        <v>1133</v>
      </c>
      <c r="B168" s="300" t="s">
        <v>1129</v>
      </c>
      <c r="C168" s="301"/>
      <c r="D168" s="304" t="s">
        <v>38</v>
      </c>
      <c r="E168" s="170" t="s">
        <v>1053</v>
      </c>
    </row>
    <row r="169" spans="1:5" x14ac:dyDescent="0.25">
      <c r="A169" s="299"/>
      <c r="B169" s="302"/>
      <c r="C169" s="303"/>
      <c r="D169" s="305"/>
      <c r="E169" s="171" t="s">
        <v>1054</v>
      </c>
    </row>
    <row r="170" spans="1:5" x14ac:dyDescent="0.25">
      <c r="A170" s="290" t="s">
        <v>1134</v>
      </c>
      <c r="B170" s="292" t="s">
        <v>1129</v>
      </c>
      <c r="C170" s="293"/>
      <c r="D170" s="296" t="s">
        <v>38</v>
      </c>
      <c r="E170" s="172" t="s">
        <v>1053</v>
      </c>
    </row>
    <row r="171" spans="1:5" x14ac:dyDescent="0.25">
      <c r="A171" s="291"/>
      <c r="B171" s="294"/>
      <c r="C171" s="295"/>
      <c r="D171" s="297"/>
      <c r="E171" s="173" t="s">
        <v>1054</v>
      </c>
    </row>
    <row r="172" spans="1:5" x14ac:dyDescent="0.25">
      <c r="A172" s="298" t="s">
        <v>1135</v>
      </c>
      <c r="B172" s="300" t="s">
        <v>1129</v>
      </c>
      <c r="C172" s="301"/>
      <c r="D172" s="304" t="s">
        <v>38</v>
      </c>
      <c r="E172" s="170" t="s">
        <v>1053</v>
      </c>
    </row>
    <row r="173" spans="1:5" x14ac:dyDescent="0.25">
      <c r="A173" s="299"/>
      <c r="B173" s="302"/>
      <c r="C173" s="303"/>
      <c r="D173" s="305"/>
      <c r="E173" s="171" t="s">
        <v>1054</v>
      </c>
    </row>
    <row r="174" spans="1:5" x14ac:dyDescent="0.25">
      <c r="A174" s="290" t="s">
        <v>1136</v>
      </c>
      <c r="B174" s="292" t="s">
        <v>1129</v>
      </c>
      <c r="C174" s="293"/>
      <c r="D174" s="296" t="s">
        <v>38</v>
      </c>
      <c r="E174" s="172" t="s">
        <v>1053</v>
      </c>
    </row>
    <row r="175" spans="1:5" x14ac:dyDescent="0.25">
      <c r="A175" s="291"/>
      <c r="B175" s="294"/>
      <c r="C175" s="295"/>
      <c r="D175" s="297"/>
      <c r="E175" s="173" t="s">
        <v>1054</v>
      </c>
    </row>
    <row r="176" spans="1:5" x14ac:dyDescent="0.25">
      <c r="A176" s="298" t="s">
        <v>1137</v>
      </c>
      <c r="B176" s="300" t="s">
        <v>1129</v>
      </c>
      <c r="C176" s="301"/>
      <c r="D176" s="304" t="s">
        <v>38</v>
      </c>
      <c r="E176" s="170" t="s">
        <v>1053</v>
      </c>
    </row>
    <row r="177" spans="1:5" x14ac:dyDescent="0.25">
      <c r="A177" s="299"/>
      <c r="B177" s="302"/>
      <c r="C177" s="303"/>
      <c r="D177" s="305"/>
      <c r="E177" s="171" t="s">
        <v>1054</v>
      </c>
    </row>
    <row r="178" spans="1:5" x14ac:dyDescent="0.25">
      <c r="A178" s="290" t="s">
        <v>1138</v>
      </c>
      <c r="B178" s="292" t="s">
        <v>1139</v>
      </c>
      <c r="C178" s="293"/>
      <c r="D178" s="296" t="s">
        <v>38</v>
      </c>
      <c r="E178" s="172" t="s">
        <v>1053</v>
      </c>
    </row>
    <row r="179" spans="1:5" x14ac:dyDescent="0.25">
      <c r="A179" s="291"/>
      <c r="B179" s="294"/>
      <c r="C179" s="295"/>
      <c r="D179" s="297"/>
      <c r="E179" s="173" t="s">
        <v>1054</v>
      </c>
    </row>
    <row r="180" spans="1:5" x14ac:dyDescent="0.25">
      <c r="A180" s="298" t="s">
        <v>1140</v>
      </c>
      <c r="B180" s="300" t="s">
        <v>1139</v>
      </c>
      <c r="C180" s="301"/>
      <c r="D180" s="304" t="s">
        <v>38</v>
      </c>
      <c r="E180" s="170" t="s">
        <v>1053</v>
      </c>
    </row>
    <row r="181" spans="1:5" x14ac:dyDescent="0.25">
      <c r="A181" s="299"/>
      <c r="B181" s="302"/>
      <c r="C181" s="303"/>
      <c r="D181" s="305"/>
      <c r="E181" s="171" t="s">
        <v>1054</v>
      </c>
    </row>
    <row r="182" spans="1:5" x14ac:dyDescent="0.25">
      <c r="A182" s="290" t="s">
        <v>1141</v>
      </c>
      <c r="B182" s="292" t="s">
        <v>1139</v>
      </c>
      <c r="C182" s="293"/>
      <c r="D182" s="296" t="s">
        <v>38</v>
      </c>
      <c r="E182" s="172" t="s">
        <v>1053</v>
      </c>
    </row>
    <row r="183" spans="1:5" x14ac:dyDescent="0.25">
      <c r="A183" s="291"/>
      <c r="B183" s="294"/>
      <c r="C183" s="295"/>
      <c r="D183" s="297"/>
      <c r="E183" s="173" t="s">
        <v>1054</v>
      </c>
    </row>
    <row r="184" spans="1:5" x14ac:dyDescent="0.25">
      <c r="A184" s="298" t="s">
        <v>1142</v>
      </c>
      <c r="B184" s="300" t="s">
        <v>1139</v>
      </c>
      <c r="C184" s="301"/>
      <c r="D184" s="304" t="s">
        <v>38</v>
      </c>
      <c r="E184" s="170" t="s">
        <v>1053</v>
      </c>
    </row>
    <row r="185" spans="1:5" x14ac:dyDescent="0.25">
      <c r="A185" s="299"/>
      <c r="B185" s="302"/>
      <c r="C185" s="303"/>
      <c r="D185" s="305"/>
      <c r="E185" s="171" t="s">
        <v>1054</v>
      </c>
    </row>
    <row r="186" spans="1:5" x14ac:dyDescent="0.25">
      <c r="A186" s="290" t="s">
        <v>1143</v>
      </c>
      <c r="B186" s="292" t="s">
        <v>1139</v>
      </c>
      <c r="C186" s="293"/>
      <c r="D186" s="296" t="s">
        <v>38</v>
      </c>
      <c r="E186" s="172" t="s">
        <v>1053</v>
      </c>
    </row>
    <row r="187" spans="1:5" x14ac:dyDescent="0.25">
      <c r="A187" s="291"/>
      <c r="B187" s="294"/>
      <c r="C187" s="295"/>
      <c r="D187" s="297"/>
      <c r="E187" s="173" t="s">
        <v>1054</v>
      </c>
    </row>
    <row r="188" spans="1:5" x14ac:dyDescent="0.25">
      <c r="A188" s="298" t="s">
        <v>1144</v>
      </c>
      <c r="B188" s="300" t="s">
        <v>1139</v>
      </c>
      <c r="C188" s="301"/>
      <c r="D188" s="304" t="s">
        <v>38</v>
      </c>
      <c r="E188" s="170" t="s">
        <v>1053</v>
      </c>
    </row>
    <row r="189" spans="1:5" x14ac:dyDescent="0.25">
      <c r="A189" s="299"/>
      <c r="B189" s="302"/>
      <c r="C189" s="303"/>
      <c r="D189" s="305"/>
      <c r="E189" s="171" t="s">
        <v>1054</v>
      </c>
    </row>
    <row r="190" spans="1:5" x14ac:dyDescent="0.25">
      <c r="A190" s="290" t="s">
        <v>1145</v>
      </c>
      <c r="B190" s="292" t="s">
        <v>1139</v>
      </c>
      <c r="C190" s="293"/>
      <c r="D190" s="296" t="s">
        <v>38</v>
      </c>
      <c r="E190" s="172" t="s">
        <v>1053</v>
      </c>
    </row>
    <row r="191" spans="1:5" x14ac:dyDescent="0.25">
      <c r="A191" s="291"/>
      <c r="B191" s="294"/>
      <c r="C191" s="295"/>
      <c r="D191" s="297"/>
      <c r="E191" s="173" t="s">
        <v>1054</v>
      </c>
    </row>
    <row r="192" spans="1:5" x14ac:dyDescent="0.25">
      <c r="A192" s="298" t="s">
        <v>1146</v>
      </c>
      <c r="B192" s="300" t="s">
        <v>1139</v>
      </c>
      <c r="C192" s="301"/>
      <c r="D192" s="304" t="s">
        <v>38</v>
      </c>
      <c r="E192" s="170" t="s">
        <v>1053</v>
      </c>
    </row>
    <row r="193" spans="1:5" x14ac:dyDescent="0.25">
      <c r="A193" s="299"/>
      <c r="B193" s="302"/>
      <c r="C193" s="303"/>
      <c r="D193" s="305"/>
      <c r="E193" s="171" t="s">
        <v>1054</v>
      </c>
    </row>
    <row r="194" spans="1:5" x14ac:dyDescent="0.25">
      <c r="A194" s="290" t="s">
        <v>1147</v>
      </c>
      <c r="B194" s="292" t="s">
        <v>1139</v>
      </c>
      <c r="C194" s="293"/>
      <c r="D194" s="296" t="s">
        <v>38</v>
      </c>
      <c r="E194" s="172" t="s">
        <v>1053</v>
      </c>
    </row>
    <row r="195" spans="1:5" x14ac:dyDescent="0.25">
      <c r="A195" s="291"/>
      <c r="B195" s="294"/>
      <c r="C195" s="295"/>
      <c r="D195" s="297"/>
      <c r="E195" s="173" t="s">
        <v>1054</v>
      </c>
    </row>
    <row r="196" spans="1:5" x14ac:dyDescent="0.25">
      <c r="A196" s="298" t="s">
        <v>1148</v>
      </c>
      <c r="B196" s="300" t="s">
        <v>1139</v>
      </c>
      <c r="C196" s="301"/>
      <c r="D196" s="304" t="s">
        <v>38</v>
      </c>
      <c r="E196" s="170" t="s">
        <v>1053</v>
      </c>
    </row>
    <row r="197" spans="1:5" x14ac:dyDescent="0.25">
      <c r="A197" s="299"/>
      <c r="B197" s="302"/>
      <c r="C197" s="303"/>
      <c r="D197" s="305"/>
      <c r="E197" s="171" t="s">
        <v>1054</v>
      </c>
    </row>
    <row r="198" spans="1:5" x14ac:dyDescent="0.25">
      <c r="A198" s="290" t="s">
        <v>1149</v>
      </c>
      <c r="B198" s="292" t="s">
        <v>1139</v>
      </c>
      <c r="C198" s="293"/>
      <c r="D198" s="296" t="s">
        <v>38</v>
      </c>
      <c r="E198" s="172" t="s">
        <v>1053</v>
      </c>
    </row>
    <row r="199" spans="1:5" x14ac:dyDescent="0.25">
      <c r="A199" s="291"/>
      <c r="B199" s="294"/>
      <c r="C199" s="295"/>
      <c r="D199" s="297"/>
      <c r="E199" s="173" t="s">
        <v>1054</v>
      </c>
    </row>
    <row r="200" spans="1:5" x14ac:dyDescent="0.25">
      <c r="A200" s="298" t="s">
        <v>1150</v>
      </c>
      <c r="B200" s="300" t="s">
        <v>1139</v>
      </c>
      <c r="C200" s="301"/>
      <c r="D200" s="304" t="s">
        <v>38</v>
      </c>
      <c r="E200" s="170" t="s">
        <v>1053</v>
      </c>
    </row>
    <row r="201" spans="1:5" x14ac:dyDescent="0.25">
      <c r="A201" s="299"/>
      <c r="B201" s="302"/>
      <c r="C201" s="303"/>
      <c r="D201" s="305"/>
      <c r="E201" s="171" t="s">
        <v>1054</v>
      </c>
    </row>
    <row r="202" spans="1:5" x14ac:dyDescent="0.25">
      <c r="A202" s="290" t="s">
        <v>1151</v>
      </c>
      <c r="B202" s="292" t="s">
        <v>1139</v>
      </c>
      <c r="C202" s="293"/>
      <c r="D202" s="296" t="s">
        <v>38</v>
      </c>
      <c r="E202" s="172" t="s">
        <v>1053</v>
      </c>
    </row>
    <row r="203" spans="1:5" x14ac:dyDescent="0.25">
      <c r="A203" s="291"/>
      <c r="B203" s="294"/>
      <c r="C203" s="295"/>
      <c r="D203" s="297"/>
      <c r="E203" s="173" t="s">
        <v>1054</v>
      </c>
    </row>
    <row r="204" spans="1:5" x14ac:dyDescent="0.25">
      <c r="A204" s="298" t="s">
        <v>1152</v>
      </c>
      <c r="B204" s="300" t="s">
        <v>1139</v>
      </c>
      <c r="C204" s="301"/>
      <c r="D204" s="304" t="s">
        <v>38</v>
      </c>
      <c r="E204" s="170" t="s">
        <v>1053</v>
      </c>
    </row>
    <row r="205" spans="1:5" x14ac:dyDescent="0.25">
      <c r="A205" s="299"/>
      <c r="B205" s="302"/>
      <c r="C205" s="303"/>
      <c r="D205" s="305"/>
      <c r="E205" s="171" t="s">
        <v>1054</v>
      </c>
    </row>
    <row r="206" spans="1:5" x14ac:dyDescent="0.25">
      <c r="A206" s="290" t="s">
        <v>1153</v>
      </c>
      <c r="B206" s="292" t="s">
        <v>1154</v>
      </c>
      <c r="C206" s="293"/>
      <c r="D206" s="296" t="s">
        <v>38</v>
      </c>
      <c r="E206" s="172" t="s">
        <v>1053</v>
      </c>
    </row>
    <row r="207" spans="1:5" x14ac:dyDescent="0.25">
      <c r="A207" s="291"/>
      <c r="B207" s="294"/>
      <c r="C207" s="295"/>
      <c r="D207" s="297"/>
      <c r="E207" s="173" t="s">
        <v>1054</v>
      </c>
    </row>
    <row r="208" spans="1:5" x14ac:dyDescent="0.25">
      <c r="A208" s="298" t="s">
        <v>1155</v>
      </c>
      <c r="B208" s="300" t="s">
        <v>1154</v>
      </c>
      <c r="C208" s="301"/>
      <c r="D208" s="304" t="s">
        <v>38</v>
      </c>
      <c r="E208" s="170" t="s">
        <v>1053</v>
      </c>
    </row>
    <row r="209" spans="1:5" x14ac:dyDescent="0.25">
      <c r="A209" s="299"/>
      <c r="B209" s="302"/>
      <c r="C209" s="303"/>
      <c r="D209" s="305"/>
      <c r="E209" s="171" t="s">
        <v>1054</v>
      </c>
    </row>
    <row r="210" spans="1:5" x14ac:dyDescent="0.25">
      <c r="A210" s="290" t="s">
        <v>1156</v>
      </c>
      <c r="B210" s="292" t="s">
        <v>1139</v>
      </c>
      <c r="C210" s="293"/>
      <c r="D210" s="296" t="s">
        <v>38</v>
      </c>
      <c r="E210" s="172" t="s">
        <v>1053</v>
      </c>
    </row>
    <row r="211" spans="1:5" x14ac:dyDescent="0.25">
      <c r="A211" s="291"/>
      <c r="B211" s="294"/>
      <c r="C211" s="295"/>
      <c r="D211" s="297"/>
      <c r="E211" s="173" t="s">
        <v>1054</v>
      </c>
    </row>
    <row r="212" spans="1:5" x14ac:dyDescent="0.25">
      <c r="A212" s="298" t="s">
        <v>1157</v>
      </c>
      <c r="B212" s="300" t="s">
        <v>1139</v>
      </c>
      <c r="C212" s="301"/>
      <c r="D212" s="304" t="s">
        <v>38</v>
      </c>
      <c r="E212" s="170" t="s">
        <v>1053</v>
      </c>
    </row>
    <row r="213" spans="1:5" x14ac:dyDescent="0.25">
      <c r="A213" s="299"/>
      <c r="B213" s="302"/>
      <c r="C213" s="303"/>
      <c r="D213" s="305"/>
      <c r="E213" s="171" t="s">
        <v>1054</v>
      </c>
    </row>
    <row r="214" spans="1:5" x14ac:dyDescent="0.25">
      <c r="A214" s="290" t="s">
        <v>1158</v>
      </c>
      <c r="B214" s="292" t="s">
        <v>1154</v>
      </c>
      <c r="C214" s="293"/>
      <c r="D214" s="296" t="s">
        <v>38</v>
      </c>
      <c r="E214" s="172" t="s">
        <v>1053</v>
      </c>
    </row>
    <row r="215" spans="1:5" x14ac:dyDescent="0.25">
      <c r="A215" s="291"/>
      <c r="B215" s="294"/>
      <c r="C215" s="295"/>
      <c r="D215" s="297"/>
      <c r="E215" s="173" t="s">
        <v>1054</v>
      </c>
    </row>
    <row r="216" spans="1:5" x14ac:dyDescent="0.25">
      <c r="A216" s="298" t="s">
        <v>1159</v>
      </c>
      <c r="B216" s="300" t="s">
        <v>1160</v>
      </c>
      <c r="C216" s="301"/>
      <c r="D216" s="304" t="s">
        <v>38</v>
      </c>
      <c r="E216" s="170" t="s">
        <v>1053</v>
      </c>
    </row>
    <row r="217" spans="1:5" x14ac:dyDescent="0.25">
      <c r="A217" s="299"/>
      <c r="B217" s="302"/>
      <c r="C217" s="303"/>
      <c r="D217" s="305"/>
      <c r="E217" s="171" t="s">
        <v>1054</v>
      </c>
    </row>
    <row r="218" spans="1:5" x14ac:dyDescent="0.25">
      <c r="A218" s="290" t="s">
        <v>1161</v>
      </c>
      <c r="B218" s="292" t="s">
        <v>1160</v>
      </c>
      <c r="C218" s="293"/>
      <c r="D218" s="296" t="s">
        <v>38</v>
      </c>
      <c r="E218" s="172" t="s">
        <v>1053</v>
      </c>
    </row>
    <row r="219" spans="1:5" x14ac:dyDescent="0.25">
      <c r="A219" s="291"/>
      <c r="B219" s="294"/>
      <c r="C219" s="295"/>
      <c r="D219" s="297"/>
      <c r="E219" s="173" t="s">
        <v>1054</v>
      </c>
    </row>
    <row r="220" spans="1:5" x14ac:dyDescent="0.25">
      <c r="A220" s="298" t="s">
        <v>1162</v>
      </c>
      <c r="B220" s="300" t="s">
        <v>1160</v>
      </c>
      <c r="C220" s="301"/>
      <c r="D220" s="304" t="s">
        <v>38</v>
      </c>
      <c r="E220" s="170" t="s">
        <v>1053</v>
      </c>
    </row>
    <row r="221" spans="1:5" x14ac:dyDescent="0.25">
      <c r="A221" s="299"/>
      <c r="B221" s="302"/>
      <c r="C221" s="303"/>
      <c r="D221" s="305"/>
      <c r="E221" s="171" t="s">
        <v>1054</v>
      </c>
    </row>
    <row r="222" spans="1:5" x14ac:dyDescent="0.25">
      <c r="A222" s="290" t="s">
        <v>1163</v>
      </c>
      <c r="B222" s="292" t="s">
        <v>1160</v>
      </c>
      <c r="C222" s="293"/>
      <c r="D222" s="296" t="s">
        <v>38</v>
      </c>
      <c r="E222" s="172" t="s">
        <v>1053</v>
      </c>
    </row>
    <row r="223" spans="1:5" x14ac:dyDescent="0.25">
      <c r="A223" s="291"/>
      <c r="B223" s="294"/>
      <c r="C223" s="295"/>
      <c r="D223" s="297"/>
      <c r="E223" s="173" t="s">
        <v>1054</v>
      </c>
    </row>
    <row r="224" spans="1:5" x14ac:dyDescent="0.25">
      <c r="A224" s="298" t="s">
        <v>1164</v>
      </c>
      <c r="B224" s="300" t="s">
        <v>1160</v>
      </c>
      <c r="C224" s="301"/>
      <c r="D224" s="304" t="s">
        <v>38</v>
      </c>
      <c r="E224" s="170" t="s">
        <v>1053</v>
      </c>
    </row>
    <row r="225" spans="1:5" x14ac:dyDescent="0.25">
      <c r="A225" s="299"/>
      <c r="B225" s="302"/>
      <c r="C225" s="303"/>
      <c r="D225" s="305"/>
      <c r="E225" s="171" t="s">
        <v>1054</v>
      </c>
    </row>
    <row r="226" spans="1:5" x14ac:dyDescent="0.25">
      <c r="A226" s="290" t="s">
        <v>1165</v>
      </c>
      <c r="B226" s="292" t="s">
        <v>1160</v>
      </c>
      <c r="C226" s="293"/>
      <c r="D226" s="296" t="s">
        <v>38</v>
      </c>
      <c r="E226" s="172" t="s">
        <v>1053</v>
      </c>
    </row>
    <row r="227" spans="1:5" x14ac:dyDescent="0.25">
      <c r="A227" s="291"/>
      <c r="B227" s="294"/>
      <c r="C227" s="295"/>
      <c r="D227" s="297"/>
      <c r="E227" s="173" t="s">
        <v>1054</v>
      </c>
    </row>
    <row r="228" spans="1:5" x14ac:dyDescent="0.25">
      <c r="A228" s="298" t="s">
        <v>1166</v>
      </c>
      <c r="B228" s="300" t="s">
        <v>1160</v>
      </c>
      <c r="C228" s="301"/>
      <c r="D228" s="304" t="s">
        <v>38</v>
      </c>
      <c r="E228" s="170" t="s">
        <v>1053</v>
      </c>
    </row>
    <row r="229" spans="1:5" x14ac:dyDescent="0.25">
      <c r="A229" s="299"/>
      <c r="B229" s="302"/>
      <c r="C229" s="303"/>
      <c r="D229" s="305"/>
      <c r="E229" s="171" t="s">
        <v>1054</v>
      </c>
    </row>
    <row r="230" spans="1:5" x14ac:dyDescent="0.25">
      <c r="A230" s="290" t="s">
        <v>1167</v>
      </c>
      <c r="B230" s="292" t="s">
        <v>1160</v>
      </c>
      <c r="C230" s="293"/>
      <c r="D230" s="296" t="s">
        <v>38</v>
      </c>
      <c r="E230" s="172" t="s">
        <v>1053</v>
      </c>
    </row>
    <row r="231" spans="1:5" x14ac:dyDescent="0.25">
      <c r="A231" s="291"/>
      <c r="B231" s="294"/>
      <c r="C231" s="295"/>
      <c r="D231" s="297"/>
      <c r="E231" s="173" t="s">
        <v>1054</v>
      </c>
    </row>
    <row r="232" spans="1:5" x14ac:dyDescent="0.25">
      <c r="A232" s="298" t="s">
        <v>1168</v>
      </c>
      <c r="B232" s="300" t="s">
        <v>1160</v>
      </c>
      <c r="C232" s="301"/>
      <c r="D232" s="304" t="s">
        <v>38</v>
      </c>
      <c r="E232" s="170" t="s">
        <v>1053</v>
      </c>
    </row>
    <row r="233" spans="1:5" x14ac:dyDescent="0.25">
      <c r="A233" s="299"/>
      <c r="B233" s="302"/>
      <c r="C233" s="303"/>
      <c r="D233" s="305"/>
      <c r="E233" s="171" t="s">
        <v>1054</v>
      </c>
    </row>
    <row r="234" spans="1:5" x14ac:dyDescent="0.25">
      <c r="A234" s="290" t="s">
        <v>1169</v>
      </c>
      <c r="B234" s="292" t="s">
        <v>1160</v>
      </c>
      <c r="C234" s="293"/>
      <c r="D234" s="296" t="s">
        <v>38</v>
      </c>
      <c r="E234" s="172" t="s">
        <v>1053</v>
      </c>
    </row>
    <row r="235" spans="1:5" x14ac:dyDescent="0.25">
      <c r="A235" s="291"/>
      <c r="B235" s="294"/>
      <c r="C235" s="295"/>
      <c r="D235" s="297"/>
      <c r="E235" s="173" t="s">
        <v>1054</v>
      </c>
    </row>
    <row r="236" spans="1:5" x14ac:dyDescent="0.25">
      <c r="A236" s="298" t="s">
        <v>1170</v>
      </c>
      <c r="B236" s="300" t="s">
        <v>1160</v>
      </c>
      <c r="C236" s="301"/>
      <c r="D236" s="304" t="s">
        <v>38</v>
      </c>
      <c r="E236" s="170" t="s">
        <v>1053</v>
      </c>
    </row>
    <row r="237" spans="1:5" x14ac:dyDescent="0.25">
      <c r="A237" s="299"/>
      <c r="B237" s="302"/>
      <c r="C237" s="303"/>
      <c r="D237" s="305"/>
      <c r="E237" s="171" t="s">
        <v>1054</v>
      </c>
    </row>
    <row r="238" spans="1:5" x14ac:dyDescent="0.25">
      <c r="A238" s="290" t="s">
        <v>1171</v>
      </c>
      <c r="B238" s="292" t="s">
        <v>1160</v>
      </c>
      <c r="C238" s="293"/>
      <c r="D238" s="296" t="s">
        <v>38</v>
      </c>
      <c r="E238" s="172" t="s">
        <v>1053</v>
      </c>
    </row>
    <row r="239" spans="1:5" x14ac:dyDescent="0.25">
      <c r="A239" s="291"/>
      <c r="B239" s="294"/>
      <c r="C239" s="295"/>
      <c r="D239" s="297"/>
      <c r="E239" s="173" t="s">
        <v>1054</v>
      </c>
    </row>
    <row r="240" spans="1:5" x14ac:dyDescent="0.25">
      <c r="A240" s="298" t="s">
        <v>1172</v>
      </c>
      <c r="B240" s="300" t="s">
        <v>1160</v>
      </c>
      <c r="C240" s="301"/>
      <c r="D240" s="304" t="s">
        <v>38</v>
      </c>
      <c r="E240" s="170" t="s">
        <v>1053</v>
      </c>
    </row>
    <row r="241" spans="1:5" x14ac:dyDescent="0.25">
      <c r="A241" s="299"/>
      <c r="B241" s="302"/>
      <c r="C241" s="303"/>
      <c r="D241" s="305"/>
      <c r="E241" s="171" t="s">
        <v>1054</v>
      </c>
    </row>
    <row r="242" spans="1:5" x14ac:dyDescent="0.25">
      <c r="A242" s="290" t="s">
        <v>1173</v>
      </c>
      <c r="B242" s="292" t="s">
        <v>1160</v>
      </c>
      <c r="C242" s="293"/>
      <c r="D242" s="296" t="s">
        <v>38</v>
      </c>
      <c r="E242" s="172" t="s">
        <v>1053</v>
      </c>
    </row>
    <row r="243" spans="1:5" x14ac:dyDescent="0.25">
      <c r="A243" s="291"/>
      <c r="B243" s="294"/>
      <c r="C243" s="295"/>
      <c r="D243" s="297"/>
      <c r="E243" s="173" t="s">
        <v>1054</v>
      </c>
    </row>
    <row r="244" spans="1:5" x14ac:dyDescent="0.25">
      <c r="A244" s="298" t="s">
        <v>1174</v>
      </c>
      <c r="B244" s="300" t="s">
        <v>1160</v>
      </c>
      <c r="C244" s="301"/>
      <c r="D244" s="304" t="s">
        <v>38</v>
      </c>
      <c r="E244" s="170" t="s">
        <v>1053</v>
      </c>
    </row>
    <row r="245" spans="1:5" x14ac:dyDescent="0.25">
      <c r="A245" s="299"/>
      <c r="B245" s="302"/>
      <c r="C245" s="303"/>
      <c r="D245" s="305"/>
      <c r="E245" s="171" t="s">
        <v>1054</v>
      </c>
    </row>
    <row r="246" spans="1:5" x14ac:dyDescent="0.25">
      <c r="A246" s="290" t="s">
        <v>1175</v>
      </c>
      <c r="B246" s="292" t="s">
        <v>1160</v>
      </c>
      <c r="C246" s="293"/>
      <c r="D246" s="296" t="s">
        <v>38</v>
      </c>
      <c r="E246" s="172" t="s">
        <v>1053</v>
      </c>
    </row>
    <row r="247" spans="1:5" x14ac:dyDescent="0.25">
      <c r="A247" s="291"/>
      <c r="B247" s="294"/>
      <c r="C247" s="295"/>
      <c r="D247" s="297"/>
      <c r="E247" s="173" t="s">
        <v>1054</v>
      </c>
    </row>
    <row r="248" spans="1:5" x14ac:dyDescent="0.25">
      <c r="A248" s="298" t="s">
        <v>1176</v>
      </c>
      <c r="B248" s="300" t="s">
        <v>1160</v>
      </c>
      <c r="C248" s="301"/>
      <c r="D248" s="304" t="s">
        <v>38</v>
      </c>
      <c r="E248" s="170" t="s">
        <v>1053</v>
      </c>
    </row>
    <row r="249" spans="1:5" x14ac:dyDescent="0.25">
      <c r="A249" s="299"/>
      <c r="B249" s="302"/>
      <c r="C249" s="303"/>
      <c r="D249" s="305"/>
      <c r="E249" s="171" t="s">
        <v>1054</v>
      </c>
    </row>
    <row r="250" spans="1:5" x14ac:dyDescent="0.25">
      <c r="A250" s="290" t="s">
        <v>1177</v>
      </c>
      <c r="B250" s="292" t="s">
        <v>1160</v>
      </c>
      <c r="C250" s="293"/>
      <c r="D250" s="296" t="s">
        <v>38</v>
      </c>
      <c r="E250" s="172" t="s">
        <v>1053</v>
      </c>
    </row>
    <row r="251" spans="1:5" x14ac:dyDescent="0.25">
      <c r="A251" s="291"/>
      <c r="B251" s="294"/>
      <c r="C251" s="295"/>
      <c r="D251" s="297"/>
      <c r="E251" s="173" t="s">
        <v>1054</v>
      </c>
    </row>
    <row r="252" spans="1:5" x14ac:dyDescent="0.25">
      <c r="A252" s="298" t="s">
        <v>1178</v>
      </c>
      <c r="B252" s="300" t="s">
        <v>1179</v>
      </c>
      <c r="C252" s="301"/>
      <c r="D252" s="304" t="s">
        <v>38</v>
      </c>
      <c r="E252" s="170" t="s">
        <v>1053</v>
      </c>
    </row>
    <row r="253" spans="1:5" x14ac:dyDescent="0.25">
      <c r="A253" s="299"/>
      <c r="B253" s="302"/>
      <c r="C253" s="303"/>
      <c r="D253" s="305"/>
      <c r="E253" s="171" t="s">
        <v>1054</v>
      </c>
    </row>
    <row r="254" spans="1:5" x14ac:dyDescent="0.25">
      <c r="A254" s="290" t="s">
        <v>1180</v>
      </c>
      <c r="B254" s="292" t="s">
        <v>1179</v>
      </c>
      <c r="C254" s="293"/>
      <c r="D254" s="296" t="s">
        <v>38</v>
      </c>
      <c r="E254" s="172" t="s">
        <v>1053</v>
      </c>
    </row>
    <row r="255" spans="1:5" x14ac:dyDescent="0.25">
      <c r="A255" s="291"/>
      <c r="B255" s="294"/>
      <c r="C255" s="295"/>
      <c r="D255" s="297"/>
      <c r="E255" s="173" t="s">
        <v>1054</v>
      </c>
    </row>
    <row r="256" spans="1:5" x14ac:dyDescent="0.25">
      <c r="A256" s="298" t="s">
        <v>1181</v>
      </c>
      <c r="B256" s="300" t="s">
        <v>1179</v>
      </c>
      <c r="C256" s="301"/>
      <c r="D256" s="304" t="s">
        <v>38</v>
      </c>
      <c r="E256" s="170" t="s">
        <v>1053</v>
      </c>
    </row>
    <row r="257" spans="1:5" x14ac:dyDescent="0.25">
      <c r="A257" s="299"/>
      <c r="B257" s="302"/>
      <c r="C257" s="303"/>
      <c r="D257" s="305"/>
      <c r="E257" s="171" t="s">
        <v>1054</v>
      </c>
    </row>
    <row r="258" spans="1:5" x14ac:dyDescent="0.25">
      <c r="A258" s="290" t="s">
        <v>1182</v>
      </c>
      <c r="B258" s="292" t="s">
        <v>1179</v>
      </c>
      <c r="C258" s="293"/>
      <c r="D258" s="296" t="s">
        <v>38</v>
      </c>
      <c r="E258" s="172" t="s">
        <v>1053</v>
      </c>
    </row>
    <row r="259" spans="1:5" x14ac:dyDescent="0.25">
      <c r="A259" s="291"/>
      <c r="B259" s="294"/>
      <c r="C259" s="295"/>
      <c r="D259" s="297"/>
      <c r="E259" s="173" t="s">
        <v>1054</v>
      </c>
    </row>
    <row r="260" spans="1:5" x14ac:dyDescent="0.25">
      <c r="A260" s="298" t="s">
        <v>1183</v>
      </c>
      <c r="B260" s="300" t="s">
        <v>1179</v>
      </c>
      <c r="C260" s="301"/>
      <c r="D260" s="304" t="s">
        <v>38</v>
      </c>
      <c r="E260" s="170" t="s">
        <v>1053</v>
      </c>
    </row>
    <row r="261" spans="1:5" x14ac:dyDescent="0.25">
      <c r="A261" s="299"/>
      <c r="B261" s="302"/>
      <c r="C261" s="303"/>
      <c r="D261" s="305"/>
      <c r="E261" s="171" t="s">
        <v>1054</v>
      </c>
    </row>
    <row r="262" spans="1:5" x14ac:dyDescent="0.25">
      <c r="A262" s="290" t="s">
        <v>1184</v>
      </c>
      <c r="B262" s="292" t="s">
        <v>1179</v>
      </c>
      <c r="C262" s="293"/>
      <c r="D262" s="296" t="s">
        <v>38</v>
      </c>
      <c r="E262" s="172" t="s">
        <v>1053</v>
      </c>
    </row>
    <row r="263" spans="1:5" x14ac:dyDescent="0.25">
      <c r="A263" s="291"/>
      <c r="B263" s="294"/>
      <c r="C263" s="295"/>
      <c r="D263" s="297"/>
      <c r="E263" s="173" t="s">
        <v>1054</v>
      </c>
    </row>
    <row r="264" spans="1:5" x14ac:dyDescent="0.25">
      <c r="A264" s="298" t="s">
        <v>1185</v>
      </c>
      <c r="B264" s="300" t="s">
        <v>1179</v>
      </c>
      <c r="C264" s="301"/>
      <c r="D264" s="304" t="s">
        <v>38</v>
      </c>
      <c r="E264" s="170" t="s">
        <v>1053</v>
      </c>
    </row>
    <row r="265" spans="1:5" x14ac:dyDescent="0.25">
      <c r="A265" s="299"/>
      <c r="B265" s="302"/>
      <c r="C265" s="303"/>
      <c r="D265" s="305"/>
      <c r="E265" s="171" t="s">
        <v>1054</v>
      </c>
    </row>
    <row r="266" spans="1:5" x14ac:dyDescent="0.25">
      <c r="A266" s="290" t="s">
        <v>1186</v>
      </c>
      <c r="B266" s="292" t="s">
        <v>1179</v>
      </c>
      <c r="C266" s="293"/>
      <c r="D266" s="296" t="s">
        <v>38</v>
      </c>
      <c r="E266" s="172" t="s">
        <v>1053</v>
      </c>
    </row>
    <row r="267" spans="1:5" x14ac:dyDescent="0.25">
      <c r="A267" s="291"/>
      <c r="B267" s="294"/>
      <c r="C267" s="295"/>
      <c r="D267" s="297"/>
      <c r="E267" s="173" t="s">
        <v>1054</v>
      </c>
    </row>
    <row r="268" spans="1:5" x14ac:dyDescent="0.25">
      <c r="A268" s="298" t="s">
        <v>1187</v>
      </c>
      <c r="B268" s="300" t="s">
        <v>1179</v>
      </c>
      <c r="C268" s="301"/>
      <c r="D268" s="304" t="s">
        <v>38</v>
      </c>
      <c r="E268" s="170" t="s">
        <v>1053</v>
      </c>
    </row>
    <row r="269" spans="1:5" x14ac:dyDescent="0.25">
      <c r="A269" s="299"/>
      <c r="B269" s="302"/>
      <c r="C269" s="303"/>
      <c r="D269" s="305"/>
      <c r="E269" s="171" t="s">
        <v>1054</v>
      </c>
    </row>
    <row r="270" spans="1:5" x14ac:dyDescent="0.25">
      <c r="A270" s="290" t="s">
        <v>1188</v>
      </c>
      <c r="B270" s="292" t="s">
        <v>1189</v>
      </c>
      <c r="C270" s="293"/>
      <c r="D270" s="296" t="s">
        <v>38</v>
      </c>
      <c r="E270" s="172" t="s">
        <v>1053</v>
      </c>
    </row>
    <row r="271" spans="1:5" x14ac:dyDescent="0.25">
      <c r="A271" s="291"/>
      <c r="B271" s="294"/>
      <c r="C271" s="295"/>
      <c r="D271" s="297"/>
      <c r="E271" s="173" t="s">
        <v>1054</v>
      </c>
    </row>
    <row r="272" spans="1:5" x14ac:dyDescent="0.25">
      <c r="A272" s="298" t="s">
        <v>1190</v>
      </c>
      <c r="B272" s="300" t="s">
        <v>1189</v>
      </c>
      <c r="C272" s="301"/>
      <c r="D272" s="304" t="s">
        <v>38</v>
      </c>
      <c r="E272" s="170" t="s">
        <v>1053</v>
      </c>
    </row>
    <row r="273" spans="1:5" x14ac:dyDescent="0.25">
      <c r="A273" s="299"/>
      <c r="B273" s="302"/>
      <c r="C273" s="303"/>
      <c r="D273" s="305"/>
      <c r="E273" s="171" t="s">
        <v>1054</v>
      </c>
    </row>
    <row r="274" spans="1:5" x14ac:dyDescent="0.25">
      <c r="A274" s="290" t="s">
        <v>1148</v>
      </c>
      <c r="B274" s="292" t="s">
        <v>1189</v>
      </c>
      <c r="C274" s="293"/>
      <c r="D274" s="296" t="s">
        <v>38</v>
      </c>
      <c r="E274" s="172" t="s">
        <v>1053</v>
      </c>
    </row>
    <row r="275" spans="1:5" x14ac:dyDescent="0.25">
      <c r="A275" s="291"/>
      <c r="B275" s="294"/>
      <c r="C275" s="295"/>
      <c r="D275" s="297"/>
      <c r="E275" s="173" t="s">
        <v>1054</v>
      </c>
    </row>
    <row r="276" spans="1:5" x14ac:dyDescent="0.25">
      <c r="A276" s="298" t="s">
        <v>1191</v>
      </c>
      <c r="B276" s="300" t="s">
        <v>1189</v>
      </c>
      <c r="C276" s="301"/>
      <c r="D276" s="304" t="s">
        <v>38</v>
      </c>
      <c r="E276" s="170" t="s">
        <v>1053</v>
      </c>
    </row>
    <row r="277" spans="1:5" x14ac:dyDescent="0.25">
      <c r="A277" s="299"/>
      <c r="B277" s="302"/>
      <c r="C277" s="303"/>
      <c r="D277" s="305"/>
      <c r="E277" s="171" t="s">
        <v>1054</v>
      </c>
    </row>
    <row r="278" spans="1:5" x14ac:dyDescent="0.25">
      <c r="A278" s="290" t="s">
        <v>1192</v>
      </c>
      <c r="B278" s="292" t="s">
        <v>1189</v>
      </c>
      <c r="C278" s="293"/>
      <c r="D278" s="296" t="s">
        <v>38</v>
      </c>
      <c r="E278" s="172" t="s">
        <v>1053</v>
      </c>
    </row>
    <row r="279" spans="1:5" x14ac:dyDescent="0.25">
      <c r="A279" s="291"/>
      <c r="B279" s="294"/>
      <c r="C279" s="295"/>
      <c r="D279" s="297"/>
      <c r="E279" s="173" t="s">
        <v>1054</v>
      </c>
    </row>
    <row r="280" spans="1:5" x14ac:dyDescent="0.25">
      <c r="A280" s="298" t="s">
        <v>1193</v>
      </c>
      <c r="B280" s="300" t="s">
        <v>1189</v>
      </c>
      <c r="C280" s="301"/>
      <c r="D280" s="304" t="s">
        <v>38</v>
      </c>
      <c r="E280" s="170" t="s">
        <v>1053</v>
      </c>
    </row>
    <row r="281" spans="1:5" x14ac:dyDescent="0.25">
      <c r="A281" s="299"/>
      <c r="B281" s="302"/>
      <c r="C281" s="303"/>
      <c r="D281" s="305"/>
      <c r="E281" s="171" t="s">
        <v>1054</v>
      </c>
    </row>
    <row r="282" spans="1:5" x14ac:dyDescent="0.25">
      <c r="A282" s="290" t="s">
        <v>1194</v>
      </c>
      <c r="B282" s="292" t="s">
        <v>1189</v>
      </c>
      <c r="C282" s="293"/>
      <c r="D282" s="296" t="s">
        <v>38</v>
      </c>
      <c r="E282" s="172" t="s">
        <v>1053</v>
      </c>
    </row>
    <row r="283" spans="1:5" x14ac:dyDescent="0.25">
      <c r="A283" s="291"/>
      <c r="B283" s="294"/>
      <c r="C283" s="295"/>
      <c r="D283" s="297"/>
      <c r="E283" s="173" t="s">
        <v>1054</v>
      </c>
    </row>
    <row r="284" spans="1:5" x14ac:dyDescent="0.25">
      <c r="A284" s="298" t="s">
        <v>1195</v>
      </c>
      <c r="B284" s="300" t="s">
        <v>1189</v>
      </c>
      <c r="C284" s="301"/>
      <c r="D284" s="304" t="s">
        <v>38</v>
      </c>
      <c r="E284" s="170" t="s">
        <v>1053</v>
      </c>
    </row>
    <row r="285" spans="1:5" x14ac:dyDescent="0.25">
      <c r="A285" s="299"/>
      <c r="B285" s="302"/>
      <c r="C285" s="303"/>
      <c r="D285" s="305"/>
      <c r="E285" s="171" t="s">
        <v>1054</v>
      </c>
    </row>
    <row r="286" spans="1:5" x14ac:dyDescent="0.25">
      <c r="A286" s="290" t="s">
        <v>1196</v>
      </c>
      <c r="B286" s="292" t="s">
        <v>1189</v>
      </c>
      <c r="C286" s="293"/>
      <c r="D286" s="296" t="s">
        <v>38</v>
      </c>
      <c r="E286" s="172" t="s">
        <v>1053</v>
      </c>
    </row>
    <row r="287" spans="1:5" x14ac:dyDescent="0.25">
      <c r="A287" s="291"/>
      <c r="B287" s="294"/>
      <c r="C287" s="295"/>
      <c r="D287" s="297"/>
      <c r="E287" s="173" t="s">
        <v>1054</v>
      </c>
    </row>
    <row r="288" spans="1:5" x14ac:dyDescent="0.25">
      <c r="A288" s="298" t="s">
        <v>1197</v>
      </c>
      <c r="B288" s="300" t="s">
        <v>1189</v>
      </c>
      <c r="C288" s="301"/>
      <c r="D288" s="304" t="s">
        <v>38</v>
      </c>
      <c r="E288" s="170" t="s">
        <v>1053</v>
      </c>
    </row>
    <row r="289" spans="1:5" x14ac:dyDescent="0.25">
      <c r="A289" s="299"/>
      <c r="B289" s="302"/>
      <c r="C289" s="303"/>
      <c r="D289" s="305"/>
      <c r="E289" s="171" t="s">
        <v>1054</v>
      </c>
    </row>
    <row r="290" spans="1:5" x14ac:dyDescent="0.25">
      <c r="A290" s="290" t="s">
        <v>1198</v>
      </c>
      <c r="B290" s="292" t="s">
        <v>1199</v>
      </c>
      <c r="C290" s="293"/>
      <c r="D290" s="296" t="s">
        <v>38</v>
      </c>
      <c r="E290" s="172" t="s">
        <v>1053</v>
      </c>
    </row>
    <row r="291" spans="1:5" x14ac:dyDescent="0.25">
      <c r="A291" s="291"/>
      <c r="B291" s="294"/>
      <c r="C291" s="295"/>
      <c r="D291" s="297"/>
      <c r="E291" s="173" t="s">
        <v>1054</v>
      </c>
    </row>
    <row r="292" spans="1:5" x14ac:dyDescent="0.25">
      <c r="A292" s="298" t="s">
        <v>1200</v>
      </c>
      <c r="B292" s="300" t="s">
        <v>1199</v>
      </c>
      <c r="C292" s="301"/>
      <c r="D292" s="304" t="s">
        <v>38</v>
      </c>
      <c r="E292" s="170" t="s">
        <v>1053</v>
      </c>
    </row>
    <row r="293" spans="1:5" x14ac:dyDescent="0.25">
      <c r="A293" s="299"/>
      <c r="B293" s="302"/>
      <c r="C293" s="303"/>
      <c r="D293" s="305"/>
      <c r="E293" s="171" t="s">
        <v>1054</v>
      </c>
    </row>
    <row r="294" spans="1:5" x14ac:dyDescent="0.25">
      <c r="A294" s="290" t="s">
        <v>1201</v>
      </c>
      <c r="B294" s="292" t="s">
        <v>1199</v>
      </c>
      <c r="C294" s="293"/>
      <c r="D294" s="296" t="s">
        <v>38</v>
      </c>
      <c r="E294" s="172" t="s">
        <v>1053</v>
      </c>
    </row>
    <row r="295" spans="1:5" x14ac:dyDescent="0.25">
      <c r="A295" s="291"/>
      <c r="B295" s="294"/>
      <c r="C295" s="295"/>
      <c r="D295" s="297"/>
      <c r="E295" s="173" t="s">
        <v>1054</v>
      </c>
    </row>
    <row r="296" spans="1:5" x14ac:dyDescent="0.25">
      <c r="A296" s="298" t="s">
        <v>1202</v>
      </c>
      <c r="B296" s="300" t="s">
        <v>1199</v>
      </c>
      <c r="C296" s="301"/>
      <c r="D296" s="304" t="s">
        <v>38</v>
      </c>
      <c r="E296" s="170" t="s">
        <v>1053</v>
      </c>
    </row>
    <row r="297" spans="1:5" x14ac:dyDescent="0.25">
      <c r="A297" s="299"/>
      <c r="B297" s="302"/>
      <c r="C297" s="303"/>
      <c r="D297" s="305"/>
      <c r="E297" s="171" t="s">
        <v>1054</v>
      </c>
    </row>
    <row r="298" spans="1:5" x14ac:dyDescent="0.25">
      <c r="A298" s="290" t="s">
        <v>1203</v>
      </c>
      <c r="B298" s="292" t="s">
        <v>1199</v>
      </c>
      <c r="C298" s="293"/>
      <c r="D298" s="296" t="s">
        <v>38</v>
      </c>
      <c r="E298" s="172" t="s">
        <v>1053</v>
      </c>
    </row>
    <row r="299" spans="1:5" x14ac:dyDescent="0.25">
      <c r="A299" s="291"/>
      <c r="B299" s="294"/>
      <c r="C299" s="295"/>
      <c r="D299" s="297"/>
      <c r="E299" s="173" t="s">
        <v>1054</v>
      </c>
    </row>
    <row r="300" spans="1:5" x14ac:dyDescent="0.25">
      <c r="A300" s="298" t="s">
        <v>1204</v>
      </c>
      <c r="B300" s="300" t="s">
        <v>1106</v>
      </c>
      <c r="C300" s="301"/>
      <c r="D300" s="304" t="s">
        <v>38</v>
      </c>
      <c r="E300" s="170" t="s">
        <v>1053</v>
      </c>
    </row>
    <row r="301" spans="1:5" x14ac:dyDescent="0.25">
      <c r="A301" s="299"/>
      <c r="B301" s="302"/>
      <c r="C301" s="303"/>
      <c r="D301" s="305"/>
      <c r="E301" s="171" t="s">
        <v>1054</v>
      </c>
    </row>
    <row r="302" spans="1:5" x14ac:dyDescent="0.25">
      <c r="A302" s="290" t="s">
        <v>1052</v>
      </c>
      <c r="B302" s="292"/>
      <c r="C302" s="293"/>
      <c r="D302" s="296" t="s">
        <v>38</v>
      </c>
      <c r="E302" s="172" t="s">
        <v>1053</v>
      </c>
    </row>
    <row r="303" spans="1:5" x14ac:dyDescent="0.25">
      <c r="A303" s="291"/>
      <c r="B303" s="294"/>
      <c r="C303" s="295"/>
      <c r="D303" s="297"/>
      <c r="E303" s="173" t="s">
        <v>1054</v>
      </c>
    </row>
    <row r="304" spans="1:5" x14ac:dyDescent="0.25">
      <c r="A304" s="298" t="s">
        <v>1078</v>
      </c>
      <c r="B304" s="300"/>
      <c r="C304" s="301"/>
      <c r="D304" s="304" t="s">
        <v>38</v>
      </c>
      <c r="E304" s="170" t="s">
        <v>1053</v>
      </c>
    </row>
    <row r="305" spans="1:5" x14ac:dyDescent="0.25">
      <c r="A305" s="299"/>
      <c r="B305" s="302"/>
      <c r="C305" s="303"/>
      <c r="D305" s="305"/>
      <c r="E305" s="171" t="s">
        <v>1054</v>
      </c>
    </row>
    <row r="306" spans="1:5" x14ac:dyDescent="0.25">
      <c r="A306" s="290" t="s">
        <v>1088</v>
      </c>
      <c r="B306" s="292"/>
      <c r="C306" s="293"/>
      <c r="D306" s="296" t="s">
        <v>38</v>
      </c>
      <c r="E306" s="172" t="s">
        <v>1053</v>
      </c>
    </row>
    <row r="307" spans="1:5" x14ac:dyDescent="0.25">
      <c r="A307" s="291"/>
      <c r="B307" s="294"/>
      <c r="C307" s="295"/>
      <c r="D307" s="297"/>
      <c r="E307" s="173" t="s">
        <v>1054</v>
      </c>
    </row>
    <row r="308" spans="1:5" x14ac:dyDescent="0.25">
      <c r="A308" s="298" t="s">
        <v>1106</v>
      </c>
      <c r="B308" s="300"/>
      <c r="C308" s="301"/>
      <c r="D308" s="304" t="s">
        <v>38</v>
      </c>
      <c r="E308" s="170" t="s">
        <v>1053</v>
      </c>
    </row>
    <row r="309" spans="1:5" x14ac:dyDescent="0.25">
      <c r="A309" s="299"/>
      <c r="B309" s="302"/>
      <c r="C309" s="303"/>
      <c r="D309" s="305"/>
      <c r="E309" s="171" t="s">
        <v>1054</v>
      </c>
    </row>
    <row r="310" spans="1:5" x14ac:dyDescent="0.25">
      <c r="A310" s="290" t="s">
        <v>1199</v>
      </c>
      <c r="B310" s="292"/>
      <c r="C310" s="293"/>
      <c r="D310" s="296" t="s">
        <v>38</v>
      </c>
      <c r="E310" s="172" t="s">
        <v>1053</v>
      </c>
    </row>
    <row r="311" spans="1:5" x14ac:dyDescent="0.25">
      <c r="A311" s="291"/>
      <c r="B311" s="294"/>
      <c r="C311" s="295"/>
      <c r="D311" s="297"/>
      <c r="E311" s="173" t="s">
        <v>1054</v>
      </c>
    </row>
    <row r="312" spans="1:5" x14ac:dyDescent="0.25">
      <c r="A312" s="298" t="s">
        <v>1129</v>
      </c>
      <c r="B312" s="300"/>
      <c r="C312" s="301"/>
      <c r="D312" s="304" t="s">
        <v>38</v>
      </c>
      <c r="E312" s="170" t="s">
        <v>1053</v>
      </c>
    </row>
    <row r="313" spans="1:5" x14ac:dyDescent="0.25">
      <c r="A313" s="299"/>
      <c r="B313" s="302"/>
      <c r="C313" s="303"/>
      <c r="D313" s="305"/>
      <c r="E313" s="171" t="s">
        <v>1054</v>
      </c>
    </row>
    <row r="314" spans="1:5" x14ac:dyDescent="0.25">
      <c r="A314" s="290" t="s">
        <v>1139</v>
      </c>
      <c r="B314" s="292"/>
      <c r="C314" s="293"/>
      <c r="D314" s="296" t="s">
        <v>38</v>
      </c>
      <c r="E314" s="172" t="s">
        <v>1053</v>
      </c>
    </row>
    <row r="315" spans="1:5" x14ac:dyDescent="0.25">
      <c r="A315" s="291"/>
      <c r="B315" s="294"/>
      <c r="C315" s="295"/>
      <c r="D315" s="297"/>
      <c r="E315" s="173" t="s">
        <v>1054</v>
      </c>
    </row>
    <row r="316" spans="1:5" x14ac:dyDescent="0.25">
      <c r="A316" s="298" t="s">
        <v>1160</v>
      </c>
      <c r="B316" s="300"/>
      <c r="C316" s="301"/>
      <c r="D316" s="304" t="s">
        <v>38</v>
      </c>
      <c r="E316" s="170" t="s">
        <v>1053</v>
      </c>
    </row>
    <row r="317" spans="1:5" x14ac:dyDescent="0.25">
      <c r="A317" s="299"/>
      <c r="B317" s="302"/>
      <c r="C317" s="303"/>
      <c r="D317" s="305"/>
      <c r="E317" s="171" t="s">
        <v>1054</v>
      </c>
    </row>
    <row r="318" spans="1:5" x14ac:dyDescent="0.25">
      <c r="A318" s="290" t="s">
        <v>1179</v>
      </c>
      <c r="B318" s="292"/>
      <c r="C318" s="293"/>
      <c r="D318" s="296" t="s">
        <v>38</v>
      </c>
      <c r="E318" s="172" t="s">
        <v>1053</v>
      </c>
    </row>
    <row r="319" spans="1:5" x14ac:dyDescent="0.25">
      <c r="A319" s="291"/>
      <c r="B319" s="294"/>
      <c r="C319" s="295"/>
      <c r="D319" s="297"/>
      <c r="E319" s="173" t="s">
        <v>1054</v>
      </c>
    </row>
    <row r="320" spans="1:5" x14ac:dyDescent="0.25">
      <c r="A320" s="298" t="s">
        <v>1189</v>
      </c>
      <c r="B320" s="300"/>
      <c r="C320" s="301"/>
      <c r="D320" s="304" t="s">
        <v>38</v>
      </c>
      <c r="E320" s="170" t="s">
        <v>1053</v>
      </c>
    </row>
    <row r="321" spans="1:5" x14ac:dyDescent="0.25">
      <c r="A321" s="299"/>
      <c r="B321" s="302"/>
      <c r="C321" s="303"/>
      <c r="D321" s="305"/>
      <c r="E321" s="171" t="s">
        <v>1054</v>
      </c>
    </row>
    <row r="322" spans="1:5" x14ac:dyDescent="0.25">
      <c r="A322" s="290" t="s">
        <v>1114</v>
      </c>
      <c r="B322" s="292"/>
      <c r="C322" s="293"/>
      <c r="D322" s="296" t="s">
        <v>38</v>
      </c>
      <c r="E322" s="172" t="s">
        <v>1053</v>
      </c>
    </row>
    <row r="323" spans="1:5" x14ac:dyDescent="0.25">
      <c r="A323" s="291"/>
      <c r="B323" s="294"/>
      <c r="C323" s="295"/>
      <c r="D323" s="297"/>
      <c r="E323" s="173" t="s">
        <v>1054</v>
      </c>
    </row>
    <row r="324" spans="1:5" x14ac:dyDescent="0.25">
      <c r="A324" s="298" t="s">
        <v>1205</v>
      </c>
      <c r="B324" s="300" t="s">
        <v>1114</v>
      </c>
      <c r="C324" s="301"/>
      <c r="D324" s="304" t="s">
        <v>38</v>
      </c>
      <c r="E324" s="170" t="s">
        <v>1053</v>
      </c>
    </row>
    <row r="325" spans="1:5" x14ac:dyDescent="0.25">
      <c r="A325" s="299"/>
      <c r="B325" s="302"/>
      <c r="C325" s="303"/>
      <c r="D325" s="305"/>
      <c r="E325" s="171" t="s">
        <v>1054</v>
      </c>
    </row>
    <row r="326" spans="1:5" x14ac:dyDescent="0.25">
      <c r="A326" s="290" t="s">
        <v>1206</v>
      </c>
      <c r="B326" s="292" t="s">
        <v>1052</v>
      </c>
      <c r="C326" s="293"/>
      <c r="D326" s="296" t="s">
        <v>38</v>
      </c>
      <c r="E326" s="172" t="s">
        <v>1053</v>
      </c>
    </row>
    <row r="327" spans="1:5" x14ac:dyDescent="0.25">
      <c r="A327" s="291"/>
      <c r="B327" s="294"/>
      <c r="C327" s="295"/>
      <c r="D327" s="297"/>
      <c r="E327" s="173" t="s">
        <v>1054</v>
      </c>
    </row>
    <row r="328" spans="1:5" x14ac:dyDescent="0.25">
      <c r="A328" s="298" t="s">
        <v>1207</v>
      </c>
      <c r="B328" s="300" t="s">
        <v>1106</v>
      </c>
      <c r="C328" s="301"/>
      <c r="D328" s="304" t="s">
        <v>38</v>
      </c>
      <c r="E328" s="170" t="s">
        <v>1053</v>
      </c>
    </row>
    <row r="329" spans="1:5" x14ac:dyDescent="0.25">
      <c r="A329" s="299"/>
      <c r="B329" s="302"/>
      <c r="C329" s="303"/>
      <c r="D329" s="305"/>
      <c r="E329" s="171" t="s">
        <v>1054</v>
      </c>
    </row>
    <row r="330" spans="1:5" x14ac:dyDescent="0.25">
      <c r="A330" s="290" t="s">
        <v>1208</v>
      </c>
      <c r="B330" s="292" t="s">
        <v>1139</v>
      </c>
      <c r="C330" s="293"/>
      <c r="D330" s="296" t="s">
        <v>38</v>
      </c>
      <c r="E330" s="172" t="s">
        <v>1053</v>
      </c>
    </row>
    <row r="331" spans="1:5" x14ac:dyDescent="0.25">
      <c r="A331" s="291"/>
      <c r="B331" s="294"/>
      <c r="C331" s="295"/>
      <c r="D331" s="297"/>
      <c r="E331" s="173" t="s">
        <v>1054</v>
      </c>
    </row>
    <row r="332" spans="1:5" x14ac:dyDescent="0.25">
      <c r="A332" s="298" t="s">
        <v>1209</v>
      </c>
      <c r="B332" s="300" t="s">
        <v>1139</v>
      </c>
      <c r="C332" s="301"/>
      <c r="D332" s="304" t="s">
        <v>38</v>
      </c>
      <c r="E332" s="170" t="s">
        <v>1053</v>
      </c>
    </row>
    <row r="333" spans="1:5" x14ac:dyDescent="0.25">
      <c r="A333" s="299"/>
      <c r="B333" s="302"/>
      <c r="C333" s="303"/>
      <c r="D333" s="305"/>
      <c r="E333" s="171" t="s">
        <v>1054</v>
      </c>
    </row>
    <row r="334" spans="1:5" x14ac:dyDescent="0.25">
      <c r="A334" s="290" t="s">
        <v>1210</v>
      </c>
      <c r="B334" s="292" t="s">
        <v>1154</v>
      </c>
      <c r="C334" s="293"/>
      <c r="D334" s="296" t="s">
        <v>38</v>
      </c>
      <c r="E334" s="172" t="s">
        <v>1053</v>
      </c>
    </row>
    <row r="335" spans="1:5" x14ac:dyDescent="0.25">
      <c r="A335" s="291"/>
      <c r="B335" s="294"/>
      <c r="C335" s="295"/>
      <c r="D335" s="297"/>
      <c r="E335" s="173" t="s">
        <v>1054</v>
      </c>
    </row>
    <row r="336" spans="1:5" x14ac:dyDescent="0.25">
      <c r="A336" s="298" t="s">
        <v>1211</v>
      </c>
      <c r="B336" s="300" t="s">
        <v>1052</v>
      </c>
      <c r="C336" s="301"/>
      <c r="D336" s="304" t="s">
        <v>38</v>
      </c>
      <c r="E336" s="170" t="s">
        <v>1053</v>
      </c>
    </row>
    <row r="337" spans="1:5" x14ac:dyDescent="0.25">
      <c r="A337" s="299"/>
      <c r="B337" s="302"/>
      <c r="C337" s="303"/>
      <c r="D337" s="305"/>
      <c r="E337" s="171" t="s">
        <v>1054</v>
      </c>
    </row>
    <row r="338" spans="1:5" x14ac:dyDescent="0.25">
      <c r="A338" s="290" t="s">
        <v>1212</v>
      </c>
      <c r="B338" s="292" t="s">
        <v>1129</v>
      </c>
      <c r="C338" s="293"/>
      <c r="D338" s="296" t="s">
        <v>38</v>
      </c>
      <c r="E338" s="172" t="s">
        <v>1053</v>
      </c>
    </row>
    <row r="339" spans="1:5" x14ac:dyDescent="0.25">
      <c r="A339" s="291"/>
      <c r="B339" s="294"/>
      <c r="C339" s="295"/>
      <c r="D339" s="297"/>
      <c r="E339" s="173" t="s">
        <v>1054</v>
      </c>
    </row>
    <row r="340" spans="1:5" x14ac:dyDescent="0.25">
      <c r="A340" s="298" t="s">
        <v>1213</v>
      </c>
      <c r="B340" s="300" t="s">
        <v>1189</v>
      </c>
      <c r="C340" s="301"/>
      <c r="D340" s="304" t="s">
        <v>38</v>
      </c>
      <c r="E340" s="170" t="s">
        <v>1053</v>
      </c>
    </row>
    <row r="341" spans="1:5" x14ac:dyDescent="0.25">
      <c r="A341" s="299"/>
      <c r="B341" s="302"/>
      <c r="C341" s="303"/>
      <c r="D341" s="305"/>
      <c r="E341" s="171" t="s">
        <v>1054</v>
      </c>
    </row>
    <row r="342" spans="1:5" x14ac:dyDescent="0.25">
      <c r="A342" s="290" t="s">
        <v>1214</v>
      </c>
      <c r="B342" s="292" t="s">
        <v>1139</v>
      </c>
      <c r="C342" s="293"/>
      <c r="D342" s="296" t="s">
        <v>38</v>
      </c>
      <c r="E342" s="172" t="s">
        <v>1053</v>
      </c>
    </row>
    <row r="343" spans="1:5" x14ac:dyDescent="0.25">
      <c r="A343" s="291"/>
      <c r="B343" s="294"/>
      <c r="C343" s="295"/>
      <c r="D343" s="297"/>
      <c r="E343" s="173" t="s">
        <v>1054</v>
      </c>
    </row>
    <row r="344" spans="1:5" x14ac:dyDescent="0.25">
      <c r="A344" s="298" t="s">
        <v>1154</v>
      </c>
      <c r="B344" s="300"/>
      <c r="C344" s="301"/>
      <c r="D344" s="304" t="s">
        <v>38</v>
      </c>
      <c r="E344" s="170" t="s">
        <v>1053</v>
      </c>
    </row>
    <row r="345" spans="1:5" x14ac:dyDescent="0.25">
      <c r="A345" s="299"/>
      <c r="B345" s="302"/>
      <c r="C345" s="303"/>
      <c r="D345" s="305"/>
      <c r="E345" s="171" t="s">
        <v>1054</v>
      </c>
    </row>
    <row r="346" spans="1:5" x14ac:dyDescent="0.25">
      <c r="A346" s="168" t="s">
        <v>1215</v>
      </c>
      <c r="B346" s="279"/>
      <c r="C346" s="280"/>
      <c r="D346" s="158" t="s">
        <v>39</v>
      </c>
      <c r="E346" s="169"/>
    </row>
    <row r="347" spans="1:5" x14ac:dyDescent="0.25">
      <c r="A347" s="166" t="s">
        <v>1216</v>
      </c>
      <c r="B347" s="281"/>
      <c r="C347" s="282"/>
      <c r="D347" s="157" t="s">
        <v>39</v>
      </c>
      <c r="E347" s="167"/>
    </row>
    <row r="348" spans="1:5" x14ac:dyDescent="0.25">
      <c r="A348" s="168" t="s">
        <v>1217</v>
      </c>
      <c r="B348" s="279"/>
      <c r="C348" s="280"/>
      <c r="D348" s="158" t="s">
        <v>39</v>
      </c>
      <c r="E348" s="169"/>
    </row>
    <row r="349" spans="1:5" x14ac:dyDescent="0.25">
      <c r="A349" s="166" t="s">
        <v>1218</v>
      </c>
      <c r="B349" s="281"/>
      <c r="C349" s="282"/>
      <c r="D349" s="157" t="s">
        <v>39</v>
      </c>
      <c r="E349" s="167"/>
    </row>
    <row r="350" spans="1:5" x14ac:dyDescent="0.25">
      <c r="A350" s="290" t="s">
        <v>1219</v>
      </c>
      <c r="B350" s="292"/>
      <c r="C350" s="293"/>
      <c r="D350" s="296" t="s">
        <v>39</v>
      </c>
      <c r="E350" s="172" t="s">
        <v>1053</v>
      </c>
    </row>
    <row r="351" spans="1:5" x14ac:dyDescent="0.25">
      <c r="A351" s="291"/>
      <c r="B351" s="294"/>
      <c r="C351" s="295"/>
      <c r="D351" s="297"/>
      <c r="E351" s="173" t="s">
        <v>1054</v>
      </c>
    </row>
    <row r="352" spans="1:5" x14ac:dyDescent="0.25">
      <c r="A352" s="166" t="s">
        <v>1220</v>
      </c>
      <c r="B352" s="281"/>
      <c r="C352" s="282"/>
      <c r="D352" s="157" t="s">
        <v>39</v>
      </c>
      <c r="E352" s="167"/>
    </row>
    <row r="353" spans="1:5" x14ac:dyDescent="0.25">
      <c r="A353" s="290" t="s">
        <v>1221</v>
      </c>
      <c r="B353" s="292"/>
      <c r="C353" s="293"/>
      <c r="D353" s="296" t="s">
        <v>39</v>
      </c>
      <c r="E353" s="172" t="s">
        <v>1053</v>
      </c>
    </row>
    <row r="354" spans="1:5" x14ac:dyDescent="0.25">
      <c r="A354" s="291"/>
      <c r="B354" s="294"/>
      <c r="C354" s="295"/>
      <c r="D354" s="297"/>
      <c r="E354" s="173" t="s">
        <v>1054</v>
      </c>
    </row>
    <row r="355" spans="1:5" x14ac:dyDescent="0.25">
      <c r="A355" s="298" t="s">
        <v>1222</v>
      </c>
      <c r="B355" s="300"/>
      <c r="C355" s="301"/>
      <c r="D355" s="304" t="s">
        <v>39</v>
      </c>
      <c r="E355" s="170" t="s">
        <v>1053</v>
      </c>
    </row>
    <row r="356" spans="1:5" x14ac:dyDescent="0.25">
      <c r="A356" s="299"/>
      <c r="B356" s="302"/>
      <c r="C356" s="303"/>
      <c r="D356" s="305"/>
      <c r="E356" s="171" t="s">
        <v>1054</v>
      </c>
    </row>
    <row r="357" spans="1:5" x14ac:dyDescent="0.25">
      <c r="A357" s="290" t="s">
        <v>1223</v>
      </c>
      <c r="B357" s="292" t="s">
        <v>1224</v>
      </c>
      <c r="C357" s="293"/>
      <c r="D357" s="296" t="s">
        <v>39</v>
      </c>
      <c r="E357" s="172" t="s">
        <v>1053</v>
      </c>
    </row>
    <row r="358" spans="1:5" x14ac:dyDescent="0.25">
      <c r="A358" s="291"/>
      <c r="B358" s="294"/>
      <c r="C358" s="295"/>
      <c r="D358" s="297"/>
      <c r="E358" s="173" t="s">
        <v>1054</v>
      </c>
    </row>
    <row r="359" spans="1:5" x14ac:dyDescent="0.25">
      <c r="A359" s="298" t="s">
        <v>1225</v>
      </c>
      <c r="B359" s="300" t="s">
        <v>1224</v>
      </c>
      <c r="C359" s="301"/>
      <c r="D359" s="304" t="s">
        <v>39</v>
      </c>
      <c r="E359" s="170" t="s">
        <v>1053</v>
      </c>
    </row>
    <row r="360" spans="1:5" x14ac:dyDescent="0.25">
      <c r="A360" s="299"/>
      <c r="B360" s="302"/>
      <c r="C360" s="303"/>
      <c r="D360" s="305"/>
      <c r="E360" s="171" t="s">
        <v>1054</v>
      </c>
    </row>
    <row r="361" spans="1:5" x14ac:dyDescent="0.25">
      <c r="A361" s="290" t="s">
        <v>1226</v>
      </c>
      <c r="B361" s="292" t="s">
        <v>1224</v>
      </c>
      <c r="C361" s="293"/>
      <c r="D361" s="296" t="s">
        <v>39</v>
      </c>
      <c r="E361" s="172" t="s">
        <v>1053</v>
      </c>
    </row>
    <row r="362" spans="1:5" x14ac:dyDescent="0.25">
      <c r="A362" s="291"/>
      <c r="B362" s="294"/>
      <c r="C362" s="295"/>
      <c r="D362" s="297"/>
      <c r="E362" s="173" t="s">
        <v>1054</v>
      </c>
    </row>
    <row r="363" spans="1:5" x14ac:dyDescent="0.25">
      <c r="A363" s="298" t="s">
        <v>1227</v>
      </c>
      <c r="B363" s="300" t="s">
        <v>1224</v>
      </c>
      <c r="C363" s="301"/>
      <c r="D363" s="304" t="s">
        <v>39</v>
      </c>
      <c r="E363" s="170" t="s">
        <v>1053</v>
      </c>
    </row>
    <row r="364" spans="1:5" x14ac:dyDescent="0.25">
      <c r="A364" s="299"/>
      <c r="B364" s="302"/>
      <c r="C364" s="303"/>
      <c r="D364" s="305"/>
      <c r="E364" s="171" t="s">
        <v>1054</v>
      </c>
    </row>
    <row r="365" spans="1:5" x14ac:dyDescent="0.25">
      <c r="A365" s="290" t="s">
        <v>1228</v>
      </c>
      <c r="B365" s="292" t="s">
        <v>1224</v>
      </c>
      <c r="C365" s="293"/>
      <c r="D365" s="296" t="s">
        <v>39</v>
      </c>
      <c r="E365" s="172" t="s">
        <v>1053</v>
      </c>
    </row>
    <row r="366" spans="1:5" x14ac:dyDescent="0.25">
      <c r="A366" s="291"/>
      <c r="B366" s="294"/>
      <c r="C366" s="295"/>
      <c r="D366" s="297"/>
      <c r="E366" s="173" t="s">
        <v>1054</v>
      </c>
    </row>
    <row r="367" spans="1:5" x14ac:dyDescent="0.25">
      <c r="A367" s="298" t="s">
        <v>1229</v>
      </c>
      <c r="B367" s="300" t="s">
        <v>1224</v>
      </c>
      <c r="C367" s="301"/>
      <c r="D367" s="304" t="s">
        <v>39</v>
      </c>
      <c r="E367" s="170" t="s">
        <v>1053</v>
      </c>
    </row>
    <row r="368" spans="1:5" x14ac:dyDescent="0.25">
      <c r="A368" s="299"/>
      <c r="B368" s="302"/>
      <c r="C368" s="303"/>
      <c r="D368" s="305"/>
      <c r="E368" s="171" t="s">
        <v>1054</v>
      </c>
    </row>
    <row r="369" spans="1:5" x14ac:dyDescent="0.25">
      <c r="A369" s="290" t="s">
        <v>1230</v>
      </c>
      <c r="B369" s="292" t="s">
        <v>1224</v>
      </c>
      <c r="C369" s="293"/>
      <c r="D369" s="296" t="s">
        <v>39</v>
      </c>
      <c r="E369" s="172" t="s">
        <v>1053</v>
      </c>
    </row>
    <row r="370" spans="1:5" x14ac:dyDescent="0.25">
      <c r="A370" s="291"/>
      <c r="B370" s="294"/>
      <c r="C370" s="295"/>
      <c r="D370" s="297"/>
      <c r="E370" s="173" t="s">
        <v>1054</v>
      </c>
    </row>
    <row r="371" spans="1:5" x14ac:dyDescent="0.25">
      <c r="A371" s="298" t="s">
        <v>1231</v>
      </c>
      <c r="B371" s="300" t="s">
        <v>1224</v>
      </c>
      <c r="C371" s="301"/>
      <c r="D371" s="304" t="s">
        <v>39</v>
      </c>
      <c r="E371" s="170" t="s">
        <v>1053</v>
      </c>
    </row>
    <row r="372" spans="1:5" x14ac:dyDescent="0.25">
      <c r="A372" s="299"/>
      <c r="B372" s="302"/>
      <c r="C372" s="303"/>
      <c r="D372" s="305"/>
      <c r="E372" s="171" t="s">
        <v>1054</v>
      </c>
    </row>
    <row r="373" spans="1:5" x14ac:dyDescent="0.25">
      <c r="A373" s="290" t="s">
        <v>1232</v>
      </c>
      <c r="B373" s="292" t="s">
        <v>1224</v>
      </c>
      <c r="C373" s="293"/>
      <c r="D373" s="296" t="s">
        <v>39</v>
      </c>
      <c r="E373" s="172" t="s">
        <v>1053</v>
      </c>
    </row>
    <row r="374" spans="1:5" x14ac:dyDescent="0.25">
      <c r="A374" s="291"/>
      <c r="B374" s="294"/>
      <c r="C374" s="295"/>
      <c r="D374" s="297"/>
      <c r="E374" s="173" t="s">
        <v>1054</v>
      </c>
    </row>
    <row r="375" spans="1:5" x14ac:dyDescent="0.25">
      <c r="A375" s="298" t="s">
        <v>1233</v>
      </c>
      <c r="B375" s="300" t="s">
        <v>1224</v>
      </c>
      <c r="C375" s="301"/>
      <c r="D375" s="304" t="s">
        <v>39</v>
      </c>
      <c r="E375" s="170" t="s">
        <v>1053</v>
      </c>
    </row>
    <row r="376" spans="1:5" x14ac:dyDescent="0.25">
      <c r="A376" s="299"/>
      <c r="B376" s="302"/>
      <c r="C376" s="303"/>
      <c r="D376" s="305"/>
      <c r="E376" s="171" t="s">
        <v>1054</v>
      </c>
    </row>
    <row r="377" spans="1:5" x14ac:dyDescent="0.25">
      <c r="A377" s="290" t="s">
        <v>1234</v>
      </c>
      <c r="B377" s="292" t="s">
        <v>1224</v>
      </c>
      <c r="C377" s="293"/>
      <c r="D377" s="296" t="s">
        <v>39</v>
      </c>
      <c r="E377" s="172" t="s">
        <v>1053</v>
      </c>
    </row>
    <row r="378" spans="1:5" x14ac:dyDescent="0.25">
      <c r="A378" s="291"/>
      <c r="B378" s="294"/>
      <c r="C378" s="295"/>
      <c r="D378" s="297"/>
      <c r="E378" s="173" t="s">
        <v>1054</v>
      </c>
    </row>
    <row r="379" spans="1:5" x14ac:dyDescent="0.25">
      <c r="A379" s="298" t="s">
        <v>1235</v>
      </c>
      <c r="B379" s="300" t="s">
        <v>1224</v>
      </c>
      <c r="C379" s="301"/>
      <c r="D379" s="304" t="s">
        <v>39</v>
      </c>
      <c r="E379" s="170" t="s">
        <v>1053</v>
      </c>
    </row>
    <row r="380" spans="1:5" x14ac:dyDescent="0.25">
      <c r="A380" s="299"/>
      <c r="B380" s="302"/>
      <c r="C380" s="303"/>
      <c r="D380" s="305"/>
      <c r="E380" s="171" t="s">
        <v>1054</v>
      </c>
    </row>
    <row r="381" spans="1:5" x14ac:dyDescent="0.25">
      <c r="A381" s="290" t="s">
        <v>1236</v>
      </c>
      <c r="B381" s="292" t="s">
        <v>1224</v>
      </c>
      <c r="C381" s="293"/>
      <c r="D381" s="296" t="s">
        <v>39</v>
      </c>
      <c r="E381" s="172" t="s">
        <v>1053</v>
      </c>
    </row>
    <row r="382" spans="1:5" x14ac:dyDescent="0.25">
      <c r="A382" s="291"/>
      <c r="B382" s="294"/>
      <c r="C382" s="295"/>
      <c r="D382" s="297"/>
      <c r="E382" s="173" t="s">
        <v>1054</v>
      </c>
    </row>
    <row r="383" spans="1:5" x14ac:dyDescent="0.25">
      <c r="A383" s="298" t="s">
        <v>1237</v>
      </c>
      <c r="B383" s="300" t="s">
        <v>1238</v>
      </c>
      <c r="C383" s="301"/>
      <c r="D383" s="304" t="s">
        <v>39</v>
      </c>
      <c r="E383" s="170" t="s">
        <v>1053</v>
      </c>
    </row>
    <row r="384" spans="1:5" x14ac:dyDescent="0.25">
      <c r="A384" s="299"/>
      <c r="B384" s="302"/>
      <c r="C384" s="303"/>
      <c r="D384" s="305"/>
      <c r="E384" s="171" t="s">
        <v>1054</v>
      </c>
    </row>
    <row r="385" spans="1:5" x14ac:dyDescent="0.25">
      <c r="A385" s="290" t="s">
        <v>1239</v>
      </c>
      <c r="B385" s="292" t="s">
        <v>1238</v>
      </c>
      <c r="C385" s="293"/>
      <c r="D385" s="296" t="s">
        <v>39</v>
      </c>
      <c r="E385" s="172" t="s">
        <v>1053</v>
      </c>
    </row>
    <row r="386" spans="1:5" x14ac:dyDescent="0.25">
      <c r="A386" s="291"/>
      <c r="B386" s="294"/>
      <c r="C386" s="295"/>
      <c r="D386" s="297"/>
      <c r="E386" s="173" t="s">
        <v>1054</v>
      </c>
    </row>
    <row r="387" spans="1:5" x14ac:dyDescent="0.25">
      <c r="A387" s="298" t="s">
        <v>1240</v>
      </c>
      <c r="B387" s="300" t="s">
        <v>1238</v>
      </c>
      <c r="C387" s="301"/>
      <c r="D387" s="304" t="s">
        <v>39</v>
      </c>
      <c r="E387" s="170" t="s">
        <v>1053</v>
      </c>
    </row>
    <row r="388" spans="1:5" x14ac:dyDescent="0.25">
      <c r="A388" s="299"/>
      <c r="B388" s="302"/>
      <c r="C388" s="303"/>
      <c r="D388" s="305"/>
      <c r="E388" s="171" t="s">
        <v>1054</v>
      </c>
    </row>
    <row r="389" spans="1:5" x14ac:dyDescent="0.25">
      <c r="A389" s="290" t="s">
        <v>1241</v>
      </c>
      <c r="B389" s="292" t="s">
        <v>1238</v>
      </c>
      <c r="C389" s="293"/>
      <c r="D389" s="296" t="s">
        <v>39</v>
      </c>
      <c r="E389" s="172" t="s">
        <v>1053</v>
      </c>
    </row>
    <row r="390" spans="1:5" x14ac:dyDescent="0.25">
      <c r="A390" s="291"/>
      <c r="B390" s="294"/>
      <c r="C390" s="295"/>
      <c r="D390" s="297"/>
      <c r="E390" s="173" t="s">
        <v>1054</v>
      </c>
    </row>
    <row r="391" spans="1:5" x14ac:dyDescent="0.25">
      <c r="A391" s="298" t="s">
        <v>1242</v>
      </c>
      <c r="B391" s="300" t="s">
        <v>1238</v>
      </c>
      <c r="C391" s="301"/>
      <c r="D391" s="304" t="s">
        <v>39</v>
      </c>
      <c r="E391" s="170" t="s">
        <v>1053</v>
      </c>
    </row>
    <row r="392" spans="1:5" x14ac:dyDescent="0.25">
      <c r="A392" s="299"/>
      <c r="B392" s="302"/>
      <c r="C392" s="303"/>
      <c r="D392" s="305"/>
      <c r="E392" s="171" t="s">
        <v>1054</v>
      </c>
    </row>
    <row r="393" spans="1:5" x14ac:dyDescent="0.25">
      <c r="A393" s="290" t="s">
        <v>1243</v>
      </c>
      <c r="B393" s="292" t="s">
        <v>1244</v>
      </c>
      <c r="C393" s="293"/>
      <c r="D393" s="296" t="s">
        <v>39</v>
      </c>
      <c r="E393" s="172" t="s">
        <v>1053</v>
      </c>
    </row>
    <row r="394" spans="1:5" x14ac:dyDescent="0.25">
      <c r="A394" s="291"/>
      <c r="B394" s="294"/>
      <c r="C394" s="295"/>
      <c r="D394" s="297"/>
      <c r="E394" s="173" t="s">
        <v>1054</v>
      </c>
    </row>
    <row r="395" spans="1:5" x14ac:dyDescent="0.25">
      <c r="A395" s="298" t="s">
        <v>1245</v>
      </c>
      <c r="B395" s="300" t="s">
        <v>1246</v>
      </c>
      <c r="C395" s="301"/>
      <c r="D395" s="304" t="s">
        <v>39</v>
      </c>
      <c r="E395" s="170" t="s">
        <v>1053</v>
      </c>
    </row>
    <row r="396" spans="1:5" x14ac:dyDescent="0.25">
      <c r="A396" s="299"/>
      <c r="B396" s="302"/>
      <c r="C396" s="303"/>
      <c r="D396" s="305"/>
      <c r="E396" s="171" t="s">
        <v>1054</v>
      </c>
    </row>
    <row r="397" spans="1:5" x14ac:dyDescent="0.25">
      <c r="A397" s="290" t="s">
        <v>1247</v>
      </c>
      <c r="B397" s="292" t="s">
        <v>1244</v>
      </c>
      <c r="C397" s="293"/>
      <c r="D397" s="296" t="s">
        <v>39</v>
      </c>
      <c r="E397" s="172" t="s">
        <v>1053</v>
      </c>
    </row>
    <row r="398" spans="1:5" x14ac:dyDescent="0.25">
      <c r="A398" s="291"/>
      <c r="B398" s="294"/>
      <c r="C398" s="295"/>
      <c r="D398" s="297"/>
      <c r="E398" s="173" t="s">
        <v>1054</v>
      </c>
    </row>
    <row r="399" spans="1:5" x14ac:dyDescent="0.25">
      <c r="A399" s="298" t="s">
        <v>1248</v>
      </c>
      <c r="B399" s="300" t="s">
        <v>1244</v>
      </c>
      <c r="C399" s="301"/>
      <c r="D399" s="304" t="s">
        <v>39</v>
      </c>
      <c r="E399" s="170" t="s">
        <v>1053</v>
      </c>
    </row>
    <row r="400" spans="1:5" x14ac:dyDescent="0.25">
      <c r="A400" s="299"/>
      <c r="B400" s="302"/>
      <c r="C400" s="303"/>
      <c r="D400" s="305"/>
      <c r="E400" s="171" t="s">
        <v>1054</v>
      </c>
    </row>
    <row r="401" spans="1:5" x14ac:dyDescent="0.25">
      <c r="A401" s="290" t="s">
        <v>1249</v>
      </c>
      <c r="B401" s="292" t="s">
        <v>1244</v>
      </c>
      <c r="C401" s="293"/>
      <c r="D401" s="296" t="s">
        <v>39</v>
      </c>
      <c r="E401" s="172" t="s">
        <v>1053</v>
      </c>
    </row>
    <row r="402" spans="1:5" x14ac:dyDescent="0.25">
      <c r="A402" s="291"/>
      <c r="B402" s="294"/>
      <c r="C402" s="295"/>
      <c r="D402" s="297"/>
      <c r="E402" s="173" t="s">
        <v>1054</v>
      </c>
    </row>
    <row r="403" spans="1:5" x14ac:dyDescent="0.25">
      <c r="A403" s="298" t="s">
        <v>1250</v>
      </c>
      <c r="B403" s="300" t="s">
        <v>1244</v>
      </c>
      <c r="C403" s="301"/>
      <c r="D403" s="304" t="s">
        <v>39</v>
      </c>
      <c r="E403" s="170" t="s">
        <v>1053</v>
      </c>
    </row>
    <row r="404" spans="1:5" x14ac:dyDescent="0.25">
      <c r="A404" s="299"/>
      <c r="B404" s="302"/>
      <c r="C404" s="303"/>
      <c r="D404" s="305"/>
      <c r="E404" s="171" t="s">
        <v>1054</v>
      </c>
    </row>
    <row r="405" spans="1:5" x14ac:dyDescent="0.25">
      <c r="A405" s="290" t="s">
        <v>1251</v>
      </c>
      <c r="B405" s="292" t="s">
        <v>1244</v>
      </c>
      <c r="C405" s="293"/>
      <c r="D405" s="296" t="s">
        <v>39</v>
      </c>
      <c r="E405" s="172" t="s">
        <v>1053</v>
      </c>
    </row>
    <row r="406" spans="1:5" x14ac:dyDescent="0.25">
      <c r="A406" s="291"/>
      <c r="B406" s="294"/>
      <c r="C406" s="295"/>
      <c r="D406" s="297"/>
      <c r="E406" s="173" t="s">
        <v>1054</v>
      </c>
    </row>
    <row r="407" spans="1:5" x14ac:dyDescent="0.25">
      <c r="A407" s="298" t="s">
        <v>1252</v>
      </c>
      <c r="B407" s="300" t="s">
        <v>1244</v>
      </c>
      <c r="C407" s="301"/>
      <c r="D407" s="304" t="s">
        <v>39</v>
      </c>
      <c r="E407" s="170" t="s">
        <v>1053</v>
      </c>
    </row>
    <row r="408" spans="1:5" x14ac:dyDescent="0.25">
      <c r="A408" s="299"/>
      <c r="B408" s="302"/>
      <c r="C408" s="303"/>
      <c r="D408" s="305"/>
      <c r="E408" s="171" t="s">
        <v>1054</v>
      </c>
    </row>
    <row r="409" spans="1:5" x14ac:dyDescent="0.25">
      <c r="A409" s="290" t="s">
        <v>1253</v>
      </c>
      <c r="B409" s="292" t="s">
        <v>1224</v>
      </c>
      <c r="C409" s="293"/>
      <c r="D409" s="296" t="s">
        <v>39</v>
      </c>
      <c r="E409" s="172" t="s">
        <v>1053</v>
      </c>
    </row>
    <row r="410" spans="1:5" x14ac:dyDescent="0.25">
      <c r="A410" s="291"/>
      <c r="B410" s="294"/>
      <c r="C410" s="295"/>
      <c r="D410" s="297"/>
      <c r="E410" s="173" t="s">
        <v>1054</v>
      </c>
    </row>
    <row r="411" spans="1:5" x14ac:dyDescent="0.25">
      <c r="A411" s="298" t="s">
        <v>1254</v>
      </c>
      <c r="B411" s="300" t="s">
        <v>1244</v>
      </c>
      <c r="C411" s="301"/>
      <c r="D411" s="304" t="s">
        <v>39</v>
      </c>
      <c r="E411" s="170" t="s">
        <v>1053</v>
      </c>
    </row>
    <row r="412" spans="1:5" x14ac:dyDescent="0.25">
      <c r="A412" s="299"/>
      <c r="B412" s="302"/>
      <c r="C412" s="303"/>
      <c r="D412" s="305"/>
      <c r="E412" s="171" t="s">
        <v>1054</v>
      </c>
    </row>
    <row r="413" spans="1:5" x14ac:dyDescent="0.25">
      <c r="A413" s="290" t="s">
        <v>1255</v>
      </c>
      <c r="B413" s="292" t="s">
        <v>1256</v>
      </c>
      <c r="C413" s="293"/>
      <c r="D413" s="296" t="s">
        <v>39</v>
      </c>
      <c r="E413" s="172" t="s">
        <v>1053</v>
      </c>
    </row>
    <row r="414" spans="1:5" x14ac:dyDescent="0.25">
      <c r="A414" s="291"/>
      <c r="B414" s="294"/>
      <c r="C414" s="295"/>
      <c r="D414" s="297"/>
      <c r="E414" s="173" t="s">
        <v>1054</v>
      </c>
    </row>
    <row r="415" spans="1:5" x14ac:dyDescent="0.25">
      <c r="A415" s="298" t="s">
        <v>1257</v>
      </c>
      <c r="B415" s="300" t="s">
        <v>1256</v>
      </c>
      <c r="C415" s="301"/>
      <c r="D415" s="304" t="s">
        <v>39</v>
      </c>
      <c r="E415" s="170" t="s">
        <v>1053</v>
      </c>
    </row>
    <row r="416" spans="1:5" x14ac:dyDescent="0.25">
      <c r="A416" s="299"/>
      <c r="B416" s="302"/>
      <c r="C416" s="303"/>
      <c r="D416" s="305"/>
      <c r="E416" s="171" t="s">
        <v>1054</v>
      </c>
    </row>
    <row r="417" spans="1:5" x14ac:dyDescent="0.25">
      <c r="A417" s="290" t="s">
        <v>1258</v>
      </c>
      <c r="B417" s="292" t="s">
        <v>1256</v>
      </c>
      <c r="C417" s="293"/>
      <c r="D417" s="296" t="s">
        <v>39</v>
      </c>
      <c r="E417" s="172" t="s">
        <v>1053</v>
      </c>
    </row>
    <row r="418" spans="1:5" x14ac:dyDescent="0.25">
      <c r="A418" s="291"/>
      <c r="B418" s="294"/>
      <c r="C418" s="295"/>
      <c r="D418" s="297"/>
      <c r="E418" s="173" t="s">
        <v>1054</v>
      </c>
    </row>
    <row r="419" spans="1:5" x14ac:dyDescent="0.25">
      <c r="A419" s="298" t="s">
        <v>1259</v>
      </c>
      <c r="B419" s="300" t="s">
        <v>1256</v>
      </c>
      <c r="C419" s="301"/>
      <c r="D419" s="304" t="s">
        <v>39</v>
      </c>
      <c r="E419" s="170" t="s">
        <v>1053</v>
      </c>
    </row>
    <row r="420" spans="1:5" x14ac:dyDescent="0.25">
      <c r="A420" s="299"/>
      <c r="B420" s="302"/>
      <c r="C420" s="303"/>
      <c r="D420" s="305"/>
      <c r="E420" s="171" t="s">
        <v>1054</v>
      </c>
    </row>
    <row r="421" spans="1:5" x14ac:dyDescent="0.25">
      <c r="A421" s="290" t="s">
        <v>1260</v>
      </c>
      <c r="B421" s="292" t="s">
        <v>1256</v>
      </c>
      <c r="C421" s="293"/>
      <c r="D421" s="296" t="s">
        <v>39</v>
      </c>
      <c r="E421" s="172" t="s">
        <v>1053</v>
      </c>
    </row>
    <row r="422" spans="1:5" x14ac:dyDescent="0.25">
      <c r="A422" s="291"/>
      <c r="B422" s="294"/>
      <c r="C422" s="295"/>
      <c r="D422" s="297"/>
      <c r="E422" s="173" t="s">
        <v>1054</v>
      </c>
    </row>
    <row r="423" spans="1:5" x14ac:dyDescent="0.25">
      <c r="A423" s="298" t="s">
        <v>1261</v>
      </c>
      <c r="B423" s="300" t="s">
        <v>1256</v>
      </c>
      <c r="C423" s="301"/>
      <c r="D423" s="304" t="s">
        <v>39</v>
      </c>
      <c r="E423" s="170" t="s">
        <v>1053</v>
      </c>
    </row>
    <row r="424" spans="1:5" x14ac:dyDescent="0.25">
      <c r="A424" s="299"/>
      <c r="B424" s="302"/>
      <c r="C424" s="303"/>
      <c r="D424" s="305"/>
      <c r="E424" s="171" t="s">
        <v>1054</v>
      </c>
    </row>
    <row r="425" spans="1:5" x14ac:dyDescent="0.25">
      <c r="A425" s="290" t="s">
        <v>1262</v>
      </c>
      <c r="B425" s="292" t="s">
        <v>1256</v>
      </c>
      <c r="C425" s="293"/>
      <c r="D425" s="296" t="s">
        <v>39</v>
      </c>
      <c r="E425" s="172" t="s">
        <v>1053</v>
      </c>
    </row>
    <row r="426" spans="1:5" x14ac:dyDescent="0.25">
      <c r="A426" s="291"/>
      <c r="B426" s="294"/>
      <c r="C426" s="295"/>
      <c r="D426" s="297"/>
      <c r="E426" s="173" t="s">
        <v>1054</v>
      </c>
    </row>
    <row r="427" spans="1:5" x14ac:dyDescent="0.25">
      <c r="A427" s="298" t="s">
        <v>1263</v>
      </c>
      <c r="B427" s="300" t="s">
        <v>1256</v>
      </c>
      <c r="C427" s="301"/>
      <c r="D427" s="304" t="s">
        <v>39</v>
      </c>
      <c r="E427" s="170" t="s">
        <v>1053</v>
      </c>
    </row>
    <row r="428" spans="1:5" x14ac:dyDescent="0.25">
      <c r="A428" s="299"/>
      <c r="B428" s="302"/>
      <c r="C428" s="303"/>
      <c r="D428" s="305"/>
      <c r="E428" s="171" t="s">
        <v>1054</v>
      </c>
    </row>
    <row r="429" spans="1:5" x14ac:dyDescent="0.25">
      <c r="A429" s="290" t="s">
        <v>1264</v>
      </c>
      <c r="B429" s="292" t="s">
        <v>1238</v>
      </c>
      <c r="C429" s="293"/>
      <c r="D429" s="296" t="s">
        <v>39</v>
      </c>
      <c r="E429" s="172" t="s">
        <v>1053</v>
      </c>
    </row>
    <row r="430" spans="1:5" x14ac:dyDescent="0.25">
      <c r="A430" s="291"/>
      <c r="B430" s="294"/>
      <c r="C430" s="295"/>
      <c r="D430" s="297"/>
      <c r="E430" s="173" t="s">
        <v>1054</v>
      </c>
    </row>
    <row r="431" spans="1:5" x14ac:dyDescent="0.25">
      <c r="A431" s="298" t="s">
        <v>1265</v>
      </c>
      <c r="B431" s="300" t="s">
        <v>1256</v>
      </c>
      <c r="C431" s="301"/>
      <c r="D431" s="304" t="s">
        <v>39</v>
      </c>
      <c r="E431" s="170" t="s">
        <v>1053</v>
      </c>
    </row>
    <row r="432" spans="1:5" x14ac:dyDescent="0.25">
      <c r="A432" s="299"/>
      <c r="B432" s="302"/>
      <c r="C432" s="303"/>
      <c r="D432" s="305"/>
      <c r="E432" s="171" t="s">
        <v>1054</v>
      </c>
    </row>
    <row r="433" spans="1:5" x14ac:dyDescent="0.25">
      <c r="A433" s="290" t="s">
        <v>1266</v>
      </c>
      <c r="B433" s="292" t="s">
        <v>1256</v>
      </c>
      <c r="C433" s="293"/>
      <c r="D433" s="296" t="s">
        <v>39</v>
      </c>
      <c r="E433" s="172" t="s">
        <v>1053</v>
      </c>
    </row>
    <row r="434" spans="1:5" x14ac:dyDescent="0.25">
      <c r="A434" s="291"/>
      <c r="B434" s="294"/>
      <c r="C434" s="295"/>
      <c r="D434" s="297"/>
      <c r="E434" s="173" t="s">
        <v>1054</v>
      </c>
    </row>
    <row r="435" spans="1:5" x14ac:dyDescent="0.25">
      <c r="A435" s="298" t="s">
        <v>1267</v>
      </c>
      <c r="B435" s="300" t="s">
        <v>1246</v>
      </c>
      <c r="C435" s="301"/>
      <c r="D435" s="304" t="s">
        <v>39</v>
      </c>
      <c r="E435" s="170" t="s">
        <v>1053</v>
      </c>
    </row>
    <row r="436" spans="1:5" x14ac:dyDescent="0.25">
      <c r="A436" s="299"/>
      <c r="B436" s="302"/>
      <c r="C436" s="303"/>
      <c r="D436" s="305"/>
      <c r="E436" s="171" t="s">
        <v>1054</v>
      </c>
    </row>
    <row r="437" spans="1:5" x14ac:dyDescent="0.25">
      <c r="A437" s="290" t="s">
        <v>1268</v>
      </c>
      <c r="B437" s="292" t="s">
        <v>1246</v>
      </c>
      <c r="C437" s="293"/>
      <c r="D437" s="296" t="s">
        <v>39</v>
      </c>
      <c r="E437" s="172" t="s">
        <v>1053</v>
      </c>
    </row>
    <row r="438" spans="1:5" x14ac:dyDescent="0.25">
      <c r="A438" s="291"/>
      <c r="B438" s="294"/>
      <c r="C438" s="295"/>
      <c r="D438" s="297"/>
      <c r="E438" s="173" t="s">
        <v>1054</v>
      </c>
    </row>
    <row r="439" spans="1:5" x14ac:dyDescent="0.25">
      <c r="A439" s="298" t="s">
        <v>1269</v>
      </c>
      <c r="B439" s="300" t="s">
        <v>1246</v>
      </c>
      <c r="C439" s="301"/>
      <c r="D439" s="304" t="s">
        <v>39</v>
      </c>
      <c r="E439" s="170" t="s">
        <v>1053</v>
      </c>
    </row>
    <row r="440" spans="1:5" x14ac:dyDescent="0.25">
      <c r="A440" s="299"/>
      <c r="B440" s="302"/>
      <c r="C440" s="303"/>
      <c r="D440" s="305"/>
      <c r="E440" s="171" t="s">
        <v>1054</v>
      </c>
    </row>
    <row r="441" spans="1:5" x14ac:dyDescent="0.25">
      <c r="A441" s="290" t="s">
        <v>1270</v>
      </c>
      <c r="B441" s="292" t="s">
        <v>1246</v>
      </c>
      <c r="C441" s="293"/>
      <c r="D441" s="296" t="s">
        <v>39</v>
      </c>
      <c r="E441" s="172" t="s">
        <v>1053</v>
      </c>
    </row>
    <row r="442" spans="1:5" x14ac:dyDescent="0.25">
      <c r="A442" s="291"/>
      <c r="B442" s="294"/>
      <c r="C442" s="295"/>
      <c r="D442" s="297"/>
      <c r="E442" s="173" t="s">
        <v>1054</v>
      </c>
    </row>
    <row r="443" spans="1:5" x14ac:dyDescent="0.25">
      <c r="A443" s="298" t="s">
        <v>1271</v>
      </c>
      <c r="B443" s="300" t="s">
        <v>1246</v>
      </c>
      <c r="C443" s="301"/>
      <c r="D443" s="304" t="s">
        <v>39</v>
      </c>
      <c r="E443" s="170" t="s">
        <v>1053</v>
      </c>
    </row>
    <row r="444" spans="1:5" x14ac:dyDescent="0.25">
      <c r="A444" s="299"/>
      <c r="B444" s="302"/>
      <c r="C444" s="303"/>
      <c r="D444" s="305"/>
      <c r="E444" s="171" t="s">
        <v>1054</v>
      </c>
    </row>
    <row r="445" spans="1:5" x14ac:dyDescent="0.25">
      <c r="A445" s="290" t="s">
        <v>1272</v>
      </c>
      <c r="B445" s="292" t="s">
        <v>1273</v>
      </c>
      <c r="C445" s="293"/>
      <c r="D445" s="296" t="s">
        <v>39</v>
      </c>
      <c r="E445" s="172" t="s">
        <v>1053</v>
      </c>
    </row>
    <row r="446" spans="1:5" x14ac:dyDescent="0.25">
      <c r="A446" s="291"/>
      <c r="B446" s="294"/>
      <c r="C446" s="295"/>
      <c r="D446" s="297"/>
      <c r="E446" s="173" t="s">
        <v>1054</v>
      </c>
    </row>
    <row r="447" spans="1:5" x14ac:dyDescent="0.25">
      <c r="A447" s="298" t="s">
        <v>1274</v>
      </c>
      <c r="B447" s="300" t="s">
        <v>1273</v>
      </c>
      <c r="C447" s="301"/>
      <c r="D447" s="304" t="s">
        <v>39</v>
      </c>
      <c r="E447" s="170" t="s">
        <v>1053</v>
      </c>
    </row>
    <row r="448" spans="1:5" x14ac:dyDescent="0.25">
      <c r="A448" s="299"/>
      <c r="B448" s="302"/>
      <c r="C448" s="303"/>
      <c r="D448" s="305"/>
      <c r="E448" s="171" t="s">
        <v>1054</v>
      </c>
    </row>
    <row r="449" spans="1:5" x14ac:dyDescent="0.25">
      <c r="A449" s="290" t="s">
        <v>1275</v>
      </c>
      <c r="B449" s="292" t="s">
        <v>1273</v>
      </c>
      <c r="C449" s="293"/>
      <c r="D449" s="296" t="s">
        <v>39</v>
      </c>
      <c r="E449" s="172" t="s">
        <v>1053</v>
      </c>
    </row>
    <row r="450" spans="1:5" x14ac:dyDescent="0.25">
      <c r="A450" s="291"/>
      <c r="B450" s="294"/>
      <c r="C450" s="295"/>
      <c r="D450" s="297"/>
      <c r="E450" s="173" t="s">
        <v>1054</v>
      </c>
    </row>
    <row r="451" spans="1:5" x14ac:dyDescent="0.25">
      <c r="A451" s="298" t="s">
        <v>1276</v>
      </c>
      <c r="B451" s="300" t="s">
        <v>1273</v>
      </c>
      <c r="C451" s="301"/>
      <c r="D451" s="304" t="s">
        <v>39</v>
      </c>
      <c r="E451" s="170" t="s">
        <v>1053</v>
      </c>
    </row>
    <row r="452" spans="1:5" x14ac:dyDescent="0.25">
      <c r="A452" s="299"/>
      <c r="B452" s="302"/>
      <c r="C452" s="303"/>
      <c r="D452" s="305"/>
      <c r="E452" s="171" t="s">
        <v>1054</v>
      </c>
    </row>
    <row r="453" spans="1:5" x14ac:dyDescent="0.25">
      <c r="A453" s="290" t="s">
        <v>1277</v>
      </c>
      <c r="B453" s="292" t="s">
        <v>1278</v>
      </c>
      <c r="C453" s="293"/>
      <c r="D453" s="296" t="s">
        <v>39</v>
      </c>
      <c r="E453" s="172" t="s">
        <v>1053</v>
      </c>
    </row>
    <row r="454" spans="1:5" x14ac:dyDescent="0.25">
      <c r="A454" s="291"/>
      <c r="B454" s="294"/>
      <c r="C454" s="295"/>
      <c r="D454" s="297"/>
      <c r="E454" s="173" t="s">
        <v>1054</v>
      </c>
    </row>
    <row r="455" spans="1:5" x14ac:dyDescent="0.25">
      <c r="A455" s="298" t="s">
        <v>1279</v>
      </c>
      <c r="B455" s="300" t="s">
        <v>1278</v>
      </c>
      <c r="C455" s="301"/>
      <c r="D455" s="304" t="s">
        <v>39</v>
      </c>
      <c r="E455" s="170" t="s">
        <v>1053</v>
      </c>
    </row>
    <row r="456" spans="1:5" x14ac:dyDescent="0.25">
      <c r="A456" s="299"/>
      <c r="B456" s="302"/>
      <c r="C456" s="303"/>
      <c r="D456" s="305"/>
      <c r="E456" s="171" t="s">
        <v>1054</v>
      </c>
    </row>
    <row r="457" spans="1:5" x14ac:dyDescent="0.25">
      <c r="A457" s="290" t="s">
        <v>1280</v>
      </c>
      <c r="B457" s="292" t="s">
        <v>1278</v>
      </c>
      <c r="C457" s="293"/>
      <c r="D457" s="296" t="s">
        <v>39</v>
      </c>
      <c r="E457" s="172" t="s">
        <v>1053</v>
      </c>
    </row>
    <row r="458" spans="1:5" x14ac:dyDescent="0.25">
      <c r="A458" s="291"/>
      <c r="B458" s="294"/>
      <c r="C458" s="295"/>
      <c r="D458" s="297"/>
      <c r="E458" s="173" t="s">
        <v>1054</v>
      </c>
    </row>
    <row r="459" spans="1:5" x14ac:dyDescent="0.25">
      <c r="A459" s="298" t="s">
        <v>1281</v>
      </c>
      <c r="B459" s="300" t="s">
        <v>1278</v>
      </c>
      <c r="C459" s="301"/>
      <c r="D459" s="304" t="s">
        <v>39</v>
      </c>
      <c r="E459" s="170" t="s">
        <v>1053</v>
      </c>
    </row>
    <row r="460" spans="1:5" x14ac:dyDescent="0.25">
      <c r="A460" s="299"/>
      <c r="B460" s="302"/>
      <c r="C460" s="303"/>
      <c r="D460" s="305"/>
      <c r="E460" s="171" t="s">
        <v>1054</v>
      </c>
    </row>
    <row r="461" spans="1:5" x14ac:dyDescent="0.25">
      <c r="A461" s="290" t="s">
        <v>1282</v>
      </c>
      <c r="B461" s="292" t="s">
        <v>1278</v>
      </c>
      <c r="C461" s="293"/>
      <c r="D461" s="296" t="s">
        <v>39</v>
      </c>
      <c r="E461" s="172" t="s">
        <v>1053</v>
      </c>
    </row>
    <row r="462" spans="1:5" x14ac:dyDescent="0.25">
      <c r="A462" s="291"/>
      <c r="B462" s="294"/>
      <c r="C462" s="295"/>
      <c r="D462" s="297"/>
      <c r="E462" s="173" t="s">
        <v>1054</v>
      </c>
    </row>
    <row r="463" spans="1:5" x14ac:dyDescent="0.25">
      <c r="A463" s="298" t="s">
        <v>1283</v>
      </c>
      <c r="B463" s="300" t="s">
        <v>1284</v>
      </c>
      <c r="C463" s="301"/>
      <c r="D463" s="304" t="s">
        <v>39</v>
      </c>
      <c r="E463" s="170" t="s">
        <v>1053</v>
      </c>
    </row>
    <row r="464" spans="1:5" x14ac:dyDescent="0.25">
      <c r="A464" s="299"/>
      <c r="B464" s="302"/>
      <c r="C464" s="303"/>
      <c r="D464" s="305"/>
      <c r="E464" s="171" t="s">
        <v>1054</v>
      </c>
    </row>
    <row r="465" spans="1:5" x14ac:dyDescent="0.25">
      <c r="A465" s="290" t="s">
        <v>1285</v>
      </c>
      <c r="B465" s="292" t="s">
        <v>1284</v>
      </c>
      <c r="C465" s="293"/>
      <c r="D465" s="296" t="s">
        <v>39</v>
      </c>
      <c r="E465" s="172" t="s">
        <v>1053</v>
      </c>
    </row>
    <row r="466" spans="1:5" x14ac:dyDescent="0.25">
      <c r="A466" s="291"/>
      <c r="B466" s="294"/>
      <c r="C466" s="295"/>
      <c r="D466" s="297"/>
      <c r="E466" s="173" t="s">
        <v>1054</v>
      </c>
    </row>
    <row r="467" spans="1:5" x14ac:dyDescent="0.25">
      <c r="A467" s="298" t="s">
        <v>1286</v>
      </c>
      <c r="B467" s="300" t="s">
        <v>1244</v>
      </c>
      <c r="C467" s="301"/>
      <c r="D467" s="304" t="s">
        <v>39</v>
      </c>
      <c r="E467" s="170" t="s">
        <v>1053</v>
      </c>
    </row>
    <row r="468" spans="1:5" x14ac:dyDescent="0.25">
      <c r="A468" s="299"/>
      <c r="B468" s="302"/>
      <c r="C468" s="303"/>
      <c r="D468" s="305"/>
      <c r="E468" s="171" t="s">
        <v>1054</v>
      </c>
    </row>
    <row r="469" spans="1:5" x14ac:dyDescent="0.25">
      <c r="A469" s="290" t="s">
        <v>1287</v>
      </c>
      <c r="B469" s="292" t="s">
        <v>1238</v>
      </c>
      <c r="C469" s="293"/>
      <c r="D469" s="296" t="s">
        <v>39</v>
      </c>
      <c r="E469" s="172" t="s">
        <v>1053</v>
      </c>
    </row>
    <row r="470" spans="1:5" x14ac:dyDescent="0.25">
      <c r="A470" s="291"/>
      <c r="B470" s="294"/>
      <c r="C470" s="295"/>
      <c r="D470" s="297"/>
      <c r="E470" s="173" t="s">
        <v>1054</v>
      </c>
    </row>
    <row r="471" spans="1:5" x14ac:dyDescent="0.25">
      <c r="A471" s="298" t="s">
        <v>1224</v>
      </c>
      <c r="B471" s="300"/>
      <c r="C471" s="301"/>
      <c r="D471" s="304" t="s">
        <v>39</v>
      </c>
      <c r="E471" s="170" t="s">
        <v>1053</v>
      </c>
    </row>
    <row r="472" spans="1:5" x14ac:dyDescent="0.25">
      <c r="A472" s="299"/>
      <c r="B472" s="302"/>
      <c r="C472" s="303"/>
      <c r="D472" s="305"/>
      <c r="E472" s="171" t="s">
        <v>1054</v>
      </c>
    </row>
    <row r="473" spans="1:5" x14ac:dyDescent="0.25">
      <c r="A473" s="290" t="s">
        <v>1238</v>
      </c>
      <c r="B473" s="292"/>
      <c r="C473" s="293"/>
      <c r="D473" s="296" t="s">
        <v>39</v>
      </c>
      <c r="E473" s="172" t="s">
        <v>1053</v>
      </c>
    </row>
    <row r="474" spans="1:5" x14ac:dyDescent="0.25">
      <c r="A474" s="291"/>
      <c r="B474" s="294"/>
      <c r="C474" s="295"/>
      <c r="D474" s="297"/>
      <c r="E474" s="173" t="s">
        <v>1054</v>
      </c>
    </row>
    <row r="475" spans="1:5" x14ac:dyDescent="0.25">
      <c r="A475" s="298" t="s">
        <v>1244</v>
      </c>
      <c r="B475" s="300"/>
      <c r="C475" s="301"/>
      <c r="D475" s="304" t="s">
        <v>39</v>
      </c>
      <c r="E475" s="170" t="s">
        <v>1053</v>
      </c>
    </row>
    <row r="476" spans="1:5" x14ac:dyDescent="0.25">
      <c r="A476" s="299"/>
      <c r="B476" s="302"/>
      <c r="C476" s="303"/>
      <c r="D476" s="305"/>
      <c r="E476" s="171" t="s">
        <v>1054</v>
      </c>
    </row>
    <row r="477" spans="1:5" x14ac:dyDescent="0.25">
      <c r="A477" s="290" t="s">
        <v>1256</v>
      </c>
      <c r="B477" s="292"/>
      <c r="C477" s="293"/>
      <c r="D477" s="296" t="s">
        <v>39</v>
      </c>
      <c r="E477" s="172" t="s">
        <v>1053</v>
      </c>
    </row>
    <row r="478" spans="1:5" x14ac:dyDescent="0.25">
      <c r="A478" s="291"/>
      <c r="B478" s="294"/>
      <c r="C478" s="295"/>
      <c r="D478" s="297"/>
      <c r="E478" s="173" t="s">
        <v>1054</v>
      </c>
    </row>
    <row r="479" spans="1:5" x14ac:dyDescent="0.25">
      <c r="A479" s="298" t="s">
        <v>1246</v>
      </c>
      <c r="B479" s="300"/>
      <c r="C479" s="301"/>
      <c r="D479" s="304" t="s">
        <v>39</v>
      </c>
      <c r="E479" s="170" t="s">
        <v>1053</v>
      </c>
    </row>
    <row r="480" spans="1:5" x14ac:dyDescent="0.25">
      <c r="A480" s="299"/>
      <c r="B480" s="302"/>
      <c r="C480" s="303"/>
      <c r="D480" s="305"/>
      <c r="E480" s="171" t="s">
        <v>1054</v>
      </c>
    </row>
    <row r="481" spans="1:5" x14ac:dyDescent="0.25">
      <c r="A481" s="290" t="s">
        <v>1273</v>
      </c>
      <c r="B481" s="292"/>
      <c r="C481" s="293"/>
      <c r="D481" s="296" t="s">
        <v>39</v>
      </c>
      <c r="E481" s="172" t="s">
        <v>1053</v>
      </c>
    </row>
    <row r="482" spans="1:5" x14ac:dyDescent="0.25">
      <c r="A482" s="291"/>
      <c r="B482" s="294"/>
      <c r="C482" s="295"/>
      <c r="D482" s="297"/>
      <c r="E482" s="173" t="s">
        <v>1054</v>
      </c>
    </row>
    <row r="483" spans="1:5" x14ac:dyDescent="0.25">
      <c r="A483" s="298" t="s">
        <v>1278</v>
      </c>
      <c r="B483" s="300"/>
      <c r="C483" s="301"/>
      <c r="D483" s="304" t="s">
        <v>39</v>
      </c>
      <c r="E483" s="170" t="s">
        <v>1053</v>
      </c>
    </row>
    <row r="484" spans="1:5" x14ac:dyDescent="0.25">
      <c r="A484" s="299"/>
      <c r="B484" s="302"/>
      <c r="C484" s="303"/>
      <c r="D484" s="305"/>
      <c r="E484" s="171" t="s">
        <v>1054</v>
      </c>
    </row>
    <row r="485" spans="1:5" x14ac:dyDescent="0.25">
      <c r="A485" s="290" t="s">
        <v>1284</v>
      </c>
      <c r="B485" s="292"/>
      <c r="C485" s="293"/>
      <c r="D485" s="296" t="s">
        <v>39</v>
      </c>
      <c r="E485" s="172" t="s">
        <v>1053</v>
      </c>
    </row>
    <row r="486" spans="1:5" x14ac:dyDescent="0.25">
      <c r="A486" s="291"/>
      <c r="B486" s="294"/>
      <c r="C486" s="295"/>
      <c r="D486" s="297"/>
      <c r="E486" s="173" t="s">
        <v>1054</v>
      </c>
    </row>
    <row r="487" spans="1:5" x14ac:dyDescent="0.25">
      <c r="A487" s="298" t="s">
        <v>1288</v>
      </c>
      <c r="B487" s="300" t="s">
        <v>1224</v>
      </c>
      <c r="C487" s="301"/>
      <c r="D487" s="304" t="s">
        <v>39</v>
      </c>
      <c r="E487" s="170" t="s">
        <v>1053</v>
      </c>
    </row>
    <row r="488" spans="1:5" x14ac:dyDescent="0.25">
      <c r="A488" s="299"/>
      <c r="B488" s="302"/>
      <c r="C488" s="303"/>
      <c r="D488" s="305"/>
      <c r="E488" s="171" t="s">
        <v>1054</v>
      </c>
    </row>
    <row r="489" spans="1:5" x14ac:dyDescent="0.25">
      <c r="A489" s="290" t="s">
        <v>1289</v>
      </c>
      <c r="B489" s="292" t="s">
        <v>1246</v>
      </c>
      <c r="C489" s="293"/>
      <c r="D489" s="296" t="s">
        <v>39</v>
      </c>
      <c r="E489" s="172" t="s">
        <v>1053</v>
      </c>
    </row>
    <row r="490" spans="1:5" x14ac:dyDescent="0.25">
      <c r="A490" s="291"/>
      <c r="B490" s="294"/>
      <c r="C490" s="295"/>
      <c r="D490" s="297"/>
      <c r="E490" s="173" t="s">
        <v>1054</v>
      </c>
    </row>
    <row r="491" spans="1:5" x14ac:dyDescent="0.25">
      <c r="A491" s="298" t="s">
        <v>1290</v>
      </c>
      <c r="B491" s="300" t="s">
        <v>1284</v>
      </c>
      <c r="C491" s="301"/>
      <c r="D491" s="304" t="s">
        <v>39</v>
      </c>
      <c r="E491" s="170" t="s">
        <v>1053</v>
      </c>
    </row>
    <row r="492" spans="1:5" x14ac:dyDescent="0.25">
      <c r="A492" s="299"/>
      <c r="B492" s="302"/>
      <c r="C492" s="303"/>
      <c r="D492" s="305"/>
      <c r="E492" s="171" t="s">
        <v>1054</v>
      </c>
    </row>
    <row r="493" spans="1:5" x14ac:dyDescent="0.25">
      <c r="A493" s="290" t="s">
        <v>1291</v>
      </c>
      <c r="B493" s="292" t="s">
        <v>1238</v>
      </c>
      <c r="C493" s="293"/>
      <c r="D493" s="296" t="s">
        <v>39</v>
      </c>
      <c r="E493" s="172" t="s">
        <v>1053</v>
      </c>
    </row>
    <row r="494" spans="1:5" x14ac:dyDescent="0.25">
      <c r="A494" s="291"/>
      <c r="B494" s="294"/>
      <c r="C494" s="295"/>
      <c r="D494" s="297"/>
      <c r="E494" s="173" t="s">
        <v>1054</v>
      </c>
    </row>
    <row r="495" spans="1:5" x14ac:dyDescent="0.25">
      <c r="A495" s="166" t="s">
        <v>1292</v>
      </c>
      <c r="B495" s="281"/>
      <c r="C495" s="282"/>
      <c r="D495" s="157" t="s">
        <v>40</v>
      </c>
      <c r="E495" s="167"/>
    </row>
    <row r="496" spans="1:5" x14ac:dyDescent="0.25">
      <c r="A496" s="168" t="s">
        <v>1293</v>
      </c>
      <c r="B496" s="279"/>
      <c r="C496" s="280"/>
      <c r="D496" s="158" t="s">
        <v>40</v>
      </c>
      <c r="E496" s="169"/>
    </row>
    <row r="497" spans="1:5" x14ac:dyDescent="0.25">
      <c r="A497" s="166" t="s">
        <v>1294</v>
      </c>
      <c r="B497" s="281"/>
      <c r="C497" s="282"/>
      <c r="D497" s="157" t="s">
        <v>40</v>
      </c>
      <c r="E497" s="167"/>
    </row>
    <row r="498" spans="1:5" x14ac:dyDescent="0.25">
      <c r="A498" s="168" t="s">
        <v>1295</v>
      </c>
      <c r="B498" s="279"/>
      <c r="C498" s="280"/>
      <c r="D498" s="158" t="s">
        <v>40</v>
      </c>
      <c r="E498" s="169"/>
    </row>
    <row r="499" spans="1:5" x14ac:dyDescent="0.25">
      <c r="A499" s="166" t="s">
        <v>1296</v>
      </c>
      <c r="B499" s="281"/>
      <c r="C499" s="282"/>
      <c r="D499" s="157" t="s">
        <v>40</v>
      </c>
      <c r="E499" s="167"/>
    </row>
    <row r="500" spans="1:5" x14ac:dyDescent="0.25">
      <c r="A500" s="168" t="s">
        <v>1297</v>
      </c>
      <c r="B500" s="279"/>
      <c r="C500" s="280"/>
      <c r="D500" s="158" t="s">
        <v>40</v>
      </c>
      <c r="E500" s="169"/>
    </row>
    <row r="501" spans="1:5" x14ac:dyDescent="0.25">
      <c r="A501" s="166" t="s">
        <v>1298</v>
      </c>
      <c r="B501" s="281"/>
      <c r="C501" s="282"/>
      <c r="D501" s="157" t="s">
        <v>40</v>
      </c>
      <c r="E501" s="167"/>
    </row>
    <row r="502" spans="1:5" x14ac:dyDescent="0.25">
      <c r="A502" s="168" t="s">
        <v>1299</v>
      </c>
      <c r="B502" s="279"/>
      <c r="C502" s="280"/>
      <c r="D502" s="158" t="s">
        <v>40</v>
      </c>
      <c r="E502" s="169"/>
    </row>
    <row r="503" spans="1:5" x14ac:dyDescent="0.25">
      <c r="A503" s="166" t="s">
        <v>1300</v>
      </c>
      <c r="B503" s="281"/>
      <c r="C503" s="282"/>
      <c r="D503" s="157" t="s">
        <v>40</v>
      </c>
      <c r="E503" s="167"/>
    </row>
    <row r="504" spans="1:5" x14ac:dyDescent="0.25">
      <c r="A504" s="168" t="s">
        <v>1301</v>
      </c>
      <c r="B504" s="279"/>
      <c r="C504" s="280"/>
      <c r="D504" s="158" t="s">
        <v>40</v>
      </c>
      <c r="E504" s="169"/>
    </row>
    <row r="505" spans="1:5" x14ac:dyDescent="0.25">
      <c r="A505" s="166" t="s">
        <v>1302</v>
      </c>
      <c r="B505" s="281"/>
      <c r="C505" s="282"/>
      <c r="D505" s="157" t="s">
        <v>40</v>
      </c>
      <c r="E505" s="167"/>
    </row>
    <row r="506" spans="1:5" x14ac:dyDescent="0.25">
      <c r="A506" s="168" t="s">
        <v>1303</v>
      </c>
      <c r="B506" s="279"/>
      <c r="C506" s="280"/>
      <c r="D506" s="158" t="s">
        <v>40</v>
      </c>
      <c r="E506" s="169"/>
    </row>
    <row r="507" spans="1:5" x14ac:dyDescent="0.25">
      <c r="A507" s="166" t="s">
        <v>1304</v>
      </c>
      <c r="B507" s="281"/>
      <c r="C507" s="282"/>
      <c r="D507" s="157" t="s">
        <v>40</v>
      </c>
      <c r="E507" s="167"/>
    </row>
    <row r="508" spans="1:5" x14ac:dyDescent="0.25">
      <c r="A508" s="290" t="s">
        <v>1305</v>
      </c>
      <c r="B508" s="292" t="s">
        <v>1306</v>
      </c>
      <c r="C508" s="293"/>
      <c r="D508" s="296" t="s">
        <v>40</v>
      </c>
      <c r="E508" s="172" t="s">
        <v>1053</v>
      </c>
    </row>
    <row r="509" spans="1:5" x14ac:dyDescent="0.25">
      <c r="A509" s="291"/>
      <c r="B509" s="294"/>
      <c r="C509" s="295"/>
      <c r="D509" s="297"/>
      <c r="E509" s="173" t="s">
        <v>1054</v>
      </c>
    </row>
    <row r="510" spans="1:5" x14ac:dyDescent="0.25">
      <c r="A510" s="298" t="s">
        <v>1307</v>
      </c>
      <c r="B510" s="300" t="s">
        <v>1306</v>
      </c>
      <c r="C510" s="301"/>
      <c r="D510" s="304" t="s">
        <v>40</v>
      </c>
      <c r="E510" s="170" t="s">
        <v>1053</v>
      </c>
    </row>
    <row r="511" spans="1:5" x14ac:dyDescent="0.25">
      <c r="A511" s="299"/>
      <c r="B511" s="302"/>
      <c r="C511" s="303"/>
      <c r="D511" s="305"/>
      <c r="E511" s="171" t="s">
        <v>1054</v>
      </c>
    </row>
    <row r="512" spans="1:5" x14ac:dyDescent="0.25">
      <c r="A512" s="290" t="s">
        <v>1308</v>
      </c>
      <c r="B512" s="292" t="s">
        <v>1306</v>
      </c>
      <c r="C512" s="293"/>
      <c r="D512" s="296" t="s">
        <v>40</v>
      </c>
      <c r="E512" s="172" t="s">
        <v>1053</v>
      </c>
    </row>
    <row r="513" spans="1:5" x14ac:dyDescent="0.25">
      <c r="A513" s="291"/>
      <c r="B513" s="294"/>
      <c r="C513" s="295"/>
      <c r="D513" s="297"/>
      <c r="E513" s="173" t="s">
        <v>1054</v>
      </c>
    </row>
    <row r="514" spans="1:5" x14ac:dyDescent="0.25">
      <c r="A514" s="298" t="s">
        <v>1309</v>
      </c>
      <c r="B514" s="300" t="s">
        <v>1306</v>
      </c>
      <c r="C514" s="301"/>
      <c r="D514" s="304" t="s">
        <v>40</v>
      </c>
      <c r="E514" s="170" t="s">
        <v>1053</v>
      </c>
    </row>
    <row r="515" spans="1:5" x14ac:dyDescent="0.25">
      <c r="A515" s="299"/>
      <c r="B515" s="302"/>
      <c r="C515" s="303"/>
      <c r="D515" s="305"/>
      <c r="E515" s="171" t="s">
        <v>1054</v>
      </c>
    </row>
    <row r="516" spans="1:5" x14ac:dyDescent="0.25">
      <c r="A516" s="290" t="s">
        <v>1310</v>
      </c>
      <c r="B516" s="292" t="s">
        <v>1306</v>
      </c>
      <c r="C516" s="293"/>
      <c r="D516" s="296" t="s">
        <v>40</v>
      </c>
      <c r="E516" s="172" t="s">
        <v>1053</v>
      </c>
    </row>
    <row r="517" spans="1:5" x14ac:dyDescent="0.25">
      <c r="A517" s="291"/>
      <c r="B517" s="294"/>
      <c r="C517" s="295"/>
      <c r="D517" s="297"/>
      <c r="E517" s="173" t="s">
        <v>1054</v>
      </c>
    </row>
    <row r="518" spans="1:5" x14ac:dyDescent="0.25">
      <c r="A518" s="298" t="s">
        <v>1311</v>
      </c>
      <c r="B518" s="300" t="s">
        <v>1306</v>
      </c>
      <c r="C518" s="301"/>
      <c r="D518" s="304" t="s">
        <v>40</v>
      </c>
      <c r="E518" s="170" t="s">
        <v>1053</v>
      </c>
    </row>
    <row r="519" spans="1:5" x14ac:dyDescent="0.25">
      <c r="A519" s="299"/>
      <c r="B519" s="302"/>
      <c r="C519" s="303"/>
      <c r="D519" s="305"/>
      <c r="E519" s="171" t="s">
        <v>1054</v>
      </c>
    </row>
    <row r="520" spans="1:5" x14ac:dyDescent="0.25">
      <c r="A520" s="290" t="s">
        <v>1312</v>
      </c>
      <c r="B520" s="292" t="s">
        <v>1306</v>
      </c>
      <c r="C520" s="293"/>
      <c r="D520" s="296" t="s">
        <v>40</v>
      </c>
      <c r="E520" s="172" t="s">
        <v>1053</v>
      </c>
    </row>
    <row r="521" spans="1:5" x14ac:dyDescent="0.25">
      <c r="A521" s="291"/>
      <c r="B521" s="294"/>
      <c r="C521" s="295"/>
      <c r="D521" s="297"/>
      <c r="E521" s="173" t="s">
        <v>1054</v>
      </c>
    </row>
    <row r="522" spans="1:5" x14ac:dyDescent="0.25">
      <c r="A522" s="298" t="s">
        <v>1313</v>
      </c>
      <c r="B522" s="300" t="s">
        <v>1306</v>
      </c>
      <c r="C522" s="301"/>
      <c r="D522" s="304" t="s">
        <v>40</v>
      </c>
      <c r="E522" s="170" t="s">
        <v>1053</v>
      </c>
    </row>
    <row r="523" spans="1:5" x14ac:dyDescent="0.25">
      <c r="A523" s="299"/>
      <c r="B523" s="302"/>
      <c r="C523" s="303"/>
      <c r="D523" s="305"/>
      <c r="E523" s="171" t="s">
        <v>1054</v>
      </c>
    </row>
    <row r="524" spans="1:5" x14ac:dyDescent="0.25">
      <c r="A524" s="290" t="s">
        <v>1314</v>
      </c>
      <c r="B524" s="292" t="s">
        <v>1306</v>
      </c>
      <c r="C524" s="293"/>
      <c r="D524" s="296" t="s">
        <v>40</v>
      </c>
      <c r="E524" s="172" t="s">
        <v>1053</v>
      </c>
    </row>
    <row r="525" spans="1:5" x14ac:dyDescent="0.25">
      <c r="A525" s="291"/>
      <c r="B525" s="294"/>
      <c r="C525" s="295"/>
      <c r="D525" s="297"/>
      <c r="E525" s="173" t="s">
        <v>1054</v>
      </c>
    </row>
    <row r="526" spans="1:5" x14ac:dyDescent="0.25">
      <c r="A526" s="298" t="s">
        <v>1315</v>
      </c>
      <c r="B526" s="300" t="s">
        <v>1306</v>
      </c>
      <c r="C526" s="301"/>
      <c r="D526" s="304" t="s">
        <v>40</v>
      </c>
      <c r="E526" s="170" t="s">
        <v>1053</v>
      </c>
    </row>
    <row r="527" spans="1:5" x14ac:dyDescent="0.25">
      <c r="A527" s="299"/>
      <c r="B527" s="302"/>
      <c r="C527" s="303"/>
      <c r="D527" s="305"/>
      <c r="E527" s="171" t="s">
        <v>1054</v>
      </c>
    </row>
    <row r="528" spans="1:5" x14ac:dyDescent="0.25">
      <c r="A528" s="290" t="s">
        <v>1316</v>
      </c>
      <c r="B528" s="292" t="s">
        <v>1306</v>
      </c>
      <c r="C528" s="293"/>
      <c r="D528" s="296" t="s">
        <v>40</v>
      </c>
      <c r="E528" s="172" t="s">
        <v>1053</v>
      </c>
    </row>
    <row r="529" spans="1:5" x14ac:dyDescent="0.25">
      <c r="A529" s="291"/>
      <c r="B529" s="294"/>
      <c r="C529" s="295"/>
      <c r="D529" s="297"/>
      <c r="E529" s="173" t="s">
        <v>1054</v>
      </c>
    </row>
    <row r="530" spans="1:5" x14ac:dyDescent="0.25">
      <c r="A530" s="298" t="s">
        <v>1317</v>
      </c>
      <c r="B530" s="300" t="s">
        <v>1306</v>
      </c>
      <c r="C530" s="301"/>
      <c r="D530" s="304" t="s">
        <v>40</v>
      </c>
      <c r="E530" s="170" t="s">
        <v>1053</v>
      </c>
    </row>
    <row r="531" spans="1:5" x14ac:dyDescent="0.25">
      <c r="A531" s="299"/>
      <c r="B531" s="302"/>
      <c r="C531" s="303"/>
      <c r="D531" s="305"/>
      <c r="E531" s="171" t="s">
        <v>1054</v>
      </c>
    </row>
    <row r="532" spans="1:5" x14ac:dyDescent="0.25">
      <c r="A532" s="290" t="s">
        <v>1318</v>
      </c>
      <c r="B532" s="292" t="s">
        <v>1306</v>
      </c>
      <c r="C532" s="293"/>
      <c r="D532" s="296" t="s">
        <v>40</v>
      </c>
      <c r="E532" s="172" t="s">
        <v>1053</v>
      </c>
    </row>
    <row r="533" spans="1:5" x14ac:dyDescent="0.25">
      <c r="A533" s="291"/>
      <c r="B533" s="294"/>
      <c r="C533" s="295"/>
      <c r="D533" s="297"/>
      <c r="E533" s="173" t="s">
        <v>1054</v>
      </c>
    </row>
    <row r="534" spans="1:5" x14ac:dyDescent="0.25">
      <c r="A534" s="298" t="s">
        <v>1319</v>
      </c>
      <c r="B534" s="300" t="s">
        <v>1306</v>
      </c>
      <c r="C534" s="301"/>
      <c r="D534" s="304" t="s">
        <v>40</v>
      </c>
      <c r="E534" s="170" t="s">
        <v>1053</v>
      </c>
    </row>
    <row r="535" spans="1:5" x14ac:dyDescent="0.25">
      <c r="A535" s="299"/>
      <c r="B535" s="302"/>
      <c r="C535" s="303"/>
      <c r="D535" s="305"/>
      <c r="E535" s="171" t="s">
        <v>1054</v>
      </c>
    </row>
    <row r="536" spans="1:5" x14ac:dyDescent="0.25">
      <c r="A536" s="290" t="s">
        <v>1320</v>
      </c>
      <c r="B536" s="292" t="s">
        <v>1306</v>
      </c>
      <c r="C536" s="293"/>
      <c r="D536" s="296" t="s">
        <v>40</v>
      </c>
      <c r="E536" s="172" t="s">
        <v>1053</v>
      </c>
    </row>
    <row r="537" spans="1:5" x14ac:dyDescent="0.25">
      <c r="A537" s="291"/>
      <c r="B537" s="294"/>
      <c r="C537" s="295"/>
      <c r="D537" s="297"/>
      <c r="E537" s="173" t="s">
        <v>1054</v>
      </c>
    </row>
    <row r="538" spans="1:5" x14ac:dyDescent="0.25">
      <c r="A538" s="298" t="s">
        <v>1321</v>
      </c>
      <c r="B538" s="300" t="s">
        <v>1306</v>
      </c>
      <c r="C538" s="301"/>
      <c r="D538" s="304" t="s">
        <v>40</v>
      </c>
      <c r="E538" s="170" t="s">
        <v>1053</v>
      </c>
    </row>
    <row r="539" spans="1:5" x14ac:dyDescent="0.25">
      <c r="A539" s="299"/>
      <c r="B539" s="302"/>
      <c r="C539" s="303"/>
      <c r="D539" s="305"/>
      <c r="E539" s="171" t="s">
        <v>1054</v>
      </c>
    </row>
    <row r="540" spans="1:5" x14ac:dyDescent="0.25">
      <c r="A540" s="290" t="s">
        <v>1322</v>
      </c>
      <c r="B540" s="292" t="s">
        <v>1306</v>
      </c>
      <c r="C540" s="293"/>
      <c r="D540" s="296" t="s">
        <v>40</v>
      </c>
      <c r="E540" s="172" t="s">
        <v>1053</v>
      </c>
    </row>
    <row r="541" spans="1:5" x14ac:dyDescent="0.25">
      <c r="A541" s="291"/>
      <c r="B541" s="294"/>
      <c r="C541" s="295"/>
      <c r="D541" s="297"/>
      <c r="E541" s="173" t="s">
        <v>1054</v>
      </c>
    </row>
    <row r="542" spans="1:5" x14ac:dyDescent="0.25">
      <c r="A542" s="298" t="s">
        <v>1323</v>
      </c>
      <c r="B542" s="300" t="s">
        <v>1306</v>
      </c>
      <c r="C542" s="301"/>
      <c r="D542" s="304" t="s">
        <v>40</v>
      </c>
      <c r="E542" s="170" t="s">
        <v>1053</v>
      </c>
    </row>
    <row r="543" spans="1:5" x14ac:dyDescent="0.25">
      <c r="A543" s="299"/>
      <c r="B543" s="302"/>
      <c r="C543" s="303"/>
      <c r="D543" s="305"/>
      <c r="E543" s="171" t="s">
        <v>1054</v>
      </c>
    </row>
    <row r="544" spans="1:5" x14ac:dyDescent="0.25">
      <c r="A544" s="290" t="s">
        <v>1324</v>
      </c>
      <c r="B544" s="292" t="s">
        <v>1325</v>
      </c>
      <c r="C544" s="293"/>
      <c r="D544" s="296" t="s">
        <v>40</v>
      </c>
      <c r="E544" s="172" t="s">
        <v>1053</v>
      </c>
    </row>
    <row r="545" spans="1:5" x14ac:dyDescent="0.25">
      <c r="A545" s="291"/>
      <c r="B545" s="294"/>
      <c r="C545" s="295"/>
      <c r="D545" s="297"/>
      <c r="E545" s="173" t="s">
        <v>1054</v>
      </c>
    </row>
    <row r="546" spans="1:5" x14ac:dyDescent="0.25">
      <c r="A546" s="298" t="s">
        <v>1326</v>
      </c>
      <c r="B546" s="300" t="s">
        <v>1325</v>
      </c>
      <c r="C546" s="301"/>
      <c r="D546" s="304" t="s">
        <v>40</v>
      </c>
      <c r="E546" s="170" t="s">
        <v>1053</v>
      </c>
    </row>
    <row r="547" spans="1:5" x14ac:dyDescent="0.25">
      <c r="A547" s="299"/>
      <c r="B547" s="302"/>
      <c r="C547" s="303"/>
      <c r="D547" s="305"/>
      <c r="E547" s="171" t="s">
        <v>1054</v>
      </c>
    </row>
    <row r="548" spans="1:5" x14ac:dyDescent="0.25">
      <c r="A548" s="290" t="s">
        <v>1327</v>
      </c>
      <c r="B548" s="292" t="s">
        <v>1325</v>
      </c>
      <c r="C548" s="293"/>
      <c r="D548" s="296" t="s">
        <v>40</v>
      </c>
      <c r="E548" s="172" t="s">
        <v>1053</v>
      </c>
    </row>
    <row r="549" spans="1:5" x14ac:dyDescent="0.25">
      <c r="A549" s="291"/>
      <c r="B549" s="294"/>
      <c r="C549" s="295"/>
      <c r="D549" s="297"/>
      <c r="E549" s="173" t="s">
        <v>1054</v>
      </c>
    </row>
    <row r="550" spans="1:5" x14ac:dyDescent="0.25">
      <c r="A550" s="298" t="s">
        <v>1328</v>
      </c>
      <c r="B550" s="300" t="s">
        <v>1325</v>
      </c>
      <c r="C550" s="301"/>
      <c r="D550" s="304" t="s">
        <v>40</v>
      </c>
      <c r="E550" s="170" t="s">
        <v>1053</v>
      </c>
    </row>
    <row r="551" spans="1:5" x14ac:dyDescent="0.25">
      <c r="A551" s="299"/>
      <c r="B551" s="302"/>
      <c r="C551" s="303"/>
      <c r="D551" s="305"/>
      <c r="E551" s="171" t="s">
        <v>1054</v>
      </c>
    </row>
    <row r="552" spans="1:5" x14ac:dyDescent="0.25">
      <c r="A552" s="290" t="s">
        <v>1329</v>
      </c>
      <c r="B552" s="292" t="s">
        <v>1325</v>
      </c>
      <c r="C552" s="293"/>
      <c r="D552" s="296" t="s">
        <v>40</v>
      </c>
      <c r="E552" s="172" t="s">
        <v>1053</v>
      </c>
    </row>
    <row r="553" spans="1:5" x14ac:dyDescent="0.25">
      <c r="A553" s="291"/>
      <c r="B553" s="294"/>
      <c r="C553" s="295"/>
      <c r="D553" s="297"/>
      <c r="E553" s="173" t="s">
        <v>1054</v>
      </c>
    </row>
    <row r="554" spans="1:5" x14ac:dyDescent="0.25">
      <c r="A554" s="298" t="s">
        <v>1330</v>
      </c>
      <c r="B554" s="300" t="s">
        <v>1331</v>
      </c>
      <c r="C554" s="301"/>
      <c r="D554" s="304" t="s">
        <v>40</v>
      </c>
      <c r="E554" s="170" t="s">
        <v>1053</v>
      </c>
    </row>
    <row r="555" spans="1:5" x14ac:dyDescent="0.25">
      <c r="A555" s="299"/>
      <c r="B555" s="302"/>
      <c r="C555" s="303"/>
      <c r="D555" s="305"/>
      <c r="E555" s="171" t="s">
        <v>1054</v>
      </c>
    </row>
    <row r="556" spans="1:5" x14ac:dyDescent="0.25">
      <c r="A556" s="290" t="s">
        <v>1332</v>
      </c>
      <c r="B556" s="292" t="s">
        <v>1331</v>
      </c>
      <c r="C556" s="293"/>
      <c r="D556" s="296" t="s">
        <v>40</v>
      </c>
      <c r="E556" s="172" t="s">
        <v>1053</v>
      </c>
    </row>
    <row r="557" spans="1:5" x14ac:dyDescent="0.25">
      <c r="A557" s="291"/>
      <c r="B557" s="294"/>
      <c r="C557" s="295"/>
      <c r="D557" s="297"/>
      <c r="E557" s="173" t="s">
        <v>1054</v>
      </c>
    </row>
    <row r="558" spans="1:5" x14ac:dyDescent="0.25">
      <c r="A558" s="298" t="s">
        <v>1089</v>
      </c>
      <c r="B558" s="300" t="s">
        <v>1331</v>
      </c>
      <c r="C558" s="301"/>
      <c r="D558" s="304" t="s">
        <v>40</v>
      </c>
      <c r="E558" s="170" t="s">
        <v>1053</v>
      </c>
    </row>
    <row r="559" spans="1:5" x14ac:dyDescent="0.25">
      <c r="A559" s="299"/>
      <c r="B559" s="302"/>
      <c r="C559" s="303"/>
      <c r="D559" s="305"/>
      <c r="E559" s="171" t="s">
        <v>1054</v>
      </c>
    </row>
    <row r="560" spans="1:5" x14ac:dyDescent="0.25">
      <c r="A560" s="290" t="s">
        <v>1333</v>
      </c>
      <c r="B560" s="292" t="s">
        <v>1331</v>
      </c>
      <c r="C560" s="293"/>
      <c r="D560" s="296" t="s">
        <v>40</v>
      </c>
      <c r="E560" s="172" t="s">
        <v>1053</v>
      </c>
    </row>
    <row r="561" spans="1:5" x14ac:dyDescent="0.25">
      <c r="A561" s="291"/>
      <c r="B561" s="294"/>
      <c r="C561" s="295"/>
      <c r="D561" s="297"/>
      <c r="E561" s="173" t="s">
        <v>1054</v>
      </c>
    </row>
    <row r="562" spans="1:5" x14ac:dyDescent="0.25">
      <c r="A562" s="298" t="s">
        <v>1334</v>
      </c>
      <c r="B562" s="300" t="s">
        <v>1331</v>
      </c>
      <c r="C562" s="301"/>
      <c r="D562" s="304" t="s">
        <v>40</v>
      </c>
      <c r="E562" s="170" t="s">
        <v>1053</v>
      </c>
    </row>
    <row r="563" spans="1:5" x14ac:dyDescent="0.25">
      <c r="A563" s="299"/>
      <c r="B563" s="302"/>
      <c r="C563" s="303"/>
      <c r="D563" s="305"/>
      <c r="E563" s="171" t="s">
        <v>1054</v>
      </c>
    </row>
    <row r="564" spans="1:5" x14ac:dyDescent="0.25">
      <c r="A564" s="290" t="s">
        <v>1335</v>
      </c>
      <c r="B564" s="292" t="s">
        <v>1331</v>
      </c>
      <c r="C564" s="293"/>
      <c r="D564" s="296" t="s">
        <v>40</v>
      </c>
      <c r="E564" s="172" t="s">
        <v>1053</v>
      </c>
    </row>
    <row r="565" spans="1:5" x14ac:dyDescent="0.25">
      <c r="A565" s="291"/>
      <c r="B565" s="294"/>
      <c r="C565" s="295"/>
      <c r="D565" s="297"/>
      <c r="E565" s="173" t="s">
        <v>1054</v>
      </c>
    </row>
    <row r="566" spans="1:5" x14ac:dyDescent="0.25">
      <c r="A566" s="298" t="s">
        <v>1336</v>
      </c>
      <c r="B566" s="300" t="s">
        <v>1331</v>
      </c>
      <c r="C566" s="301"/>
      <c r="D566" s="304" t="s">
        <v>40</v>
      </c>
      <c r="E566" s="170" t="s">
        <v>1053</v>
      </c>
    </row>
    <row r="567" spans="1:5" x14ac:dyDescent="0.25">
      <c r="A567" s="299"/>
      <c r="B567" s="302"/>
      <c r="C567" s="303"/>
      <c r="D567" s="305"/>
      <c r="E567" s="171" t="s">
        <v>1054</v>
      </c>
    </row>
    <row r="568" spans="1:5" x14ac:dyDescent="0.25">
      <c r="A568" s="290" t="s">
        <v>1337</v>
      </c>
      <c r="B568" s="292" t="s">
        <v>1331</v>
      </c>
      <c r="C568" s="293"/>
      <c r="D568" s="296" t="s">
        <v>40</v>
      </c>
      <c r="E568" s="172" t="s">
        <v>1053</v>
      </c>
    </row>
    <row r="569" spans="1:5" x14ac:dyDescent="0.25">
      <c r="A569" s="291"/>
      <c r="B569" s="294"/>
      <c r="C569" s="295"/>
      <c r="D569" s="297"/>
      <c r="E569" s="173" t="s">
        <v>1054</v>
      </c>
    </row>
    <row r="570" spans="1:5" x14ac:dyDescent="0.25">
      <c r="A570" s="298" t="s">
        <v>1338</v>
      </c>
      <c r="B570" s="300" t="s">
        <v>1331</v>
      </c>
      <c r="C570" s="301"/>
      <c r="D570" s="304" t="s">
        <v>40</v>
      </c>
      <c r="E570" s="170" t="s">
        <v>1053</v>
      </c>
    </row>
    <row r="571" spans="1:5" x14ac:dyDescent="0.25">
      <c r="A571" s="299"/>
      <c r="B571" s="302"/>
      <c r="C571" s="303"/>
      <c r="D571" s="305"/>
      <c r="E571" s="171" t="s">
        <v>1054</v>
      </c>
    </row>
    <row r="572" spans="1:5" x14ac:dyDescent="0.25">
      <c r="A572" s="290" t="s">
        <v>1339</v>
      </c>
      <c r="B572" s="292" t="s">
        <v>1331</v>
      </c>
      <c r="C572" s="293"/>
      <c r="D572" s="296" t="s">
        <v>40</v>
      </c>
      <c r="E572" s="172" t="s">
        <v>1053</v>
      </c>
    </row>
    <row r="573" spans="1:5" x14ac:dyDescent="0.25">
      <c r="A573" s="291"/>
      <c r="B573" s="294"/>
      <c r="C573" s="295"/>
      <c r="D573" s="297"/>
      <c r="E573" s="173" t="s">
        <v>1054</v>
      </c>
    </row>
    <row r="574" spans="1:5" x14ac:dyDescent="0.25">
      <c r="A574" s="298" t="s">
        <v>1340</v>
      </c>
      <c r="B574" s="300" t="s">
        <v>1331</v>
      </c>
      <c r="C574" s="301"/>
      <c r="D574" s="304" t="s">
        <v>40</v>
      </c>
      <c r="E574" s="170" t="s">
        <v>1053</v>
      </c>
    </row>
    <row r="575" spans="1:5" x14ac:dyDescent="0.25">
      <c r="A575" s="299"/>
      <c r="B575" s="302"/>
      <c r="C575" s="303"/>
      <c r="D575" s="305"/>
      <c r="E575" s="171" t="s">
        <v>1054</v>
      </c>
    </row>
    <row r="576" spans="1:5" x14ac:dyDescent="0.25">
      <c r="A576" s="290" t="s">
        <v>1341</v>
      </c>
      <c r="B576" s="292" t="s">
        <v>1331</v>
      </c>
      <c r="C576" s="293"/>
      <c r="D576" s="296" t="s">
        <v>40</v>
      </c>
      <c r="E576" s="172" t="s">
        <v>1053</v>
      </c>
    </row>
    <row r="577" spans="1:5" x14ac:dyDescent="0.25">
      <c r="A577" s="291"/>
      <c r="B577" s="294"/>
      <c r="C577" s="295"/>
      <c r="D577" s="297"/>
      <c r="E577" s="173" t="s">
        <v>1054</v>
      </c>
    </row>
    <row r="578" spans="1:5" x14ac:dyDescent="0.25">
      <c r="A578" s="298" t="s">
        <v>1342</v>
      </c>
      <c r="B578" s="300" t="s">
        <v>1331</v>
      </c>
      <c r="C578" s="301"/>
      <c r="D578" s="304" t="s">
        <v>40</v>
      </c>
      <c r="E578" s="170" t="s">
        <v>1053</v>
      </c>
    </row>
    <row r="579" spans="1:5" x14ac:dyDescent="0.25">
      <c r="A579" s="299"/>
      <c r="B579" s="302"/>
      <c r="C579" s="303"/>
      <c r="D579" s="305"/>
      <c r="E579" s="171" t="s">
        <v>1054</v>
      </c>
    </row>
    <row r="580" spans="1:5" x14ac:dyDescent="0.25">
      <c r="A580" s="290" t="s">
        <v>1343</v>
      </c>
      <c r="B580" s="292" t="s">
        <v>1344</v>
      </c>
      <c r="C580" s="293"/>
      <c r="D580" s="296" t="s">
        <v>40</v>
      </c>
      <c r="E580" s="172" t="s">
        <v>1053</v>
      </c>
    </row>
    <row r="581" spans="1:5" x14ac:dyDescent="0.25">
      <c r="A581" s="291"/>
      <c r="B581" s="294"/>
      <c r="C581" s="295"/>
      <c r="D581" s="297"/>
      <c r="E581" s="173" t="s">
        <v>1054</v>
      </c>
    </row>
    <row r="582" spans="1:5" x14ac:dyDescent="0.25">
      <c r="A582" s="298" t="s">
        <v>1345</v>
      </c>
      <c r="B582" s="300" t="s">
        <v>1344</v>
      </c>
      <c r="C582" s="301"/>
      <c r="D582" s="304" t="s">
        <v>40</v>
      </c>
      <c r="E582" s="170" t="s">
        <v>1053</v>
      </c>
    </row>
    <row r="583" spans="1:5" x14ac:dyDescent="0.25">
      <c r="A583" s="299"/>
      <c r="B583" s="302"/>
      <c r="C583" s="303"/>
      <c r="D583" s="305"/>
      <c r="E583" s="171" t="s">
        <v>1054</v>
      </c>
    </row>
    <row r="584" spans="1:5" x14ac:dyDescent="0.25">
      <c r="A584" s="290" t="s">
        <v>1346</v>
      </c>
      <c r="B584" s="292" t="s">
        <v>1344</v>
      </c>
      <c r="C584" s="293"/>
      <c r="D584" s="296" t="s">
        <v>40</v>
      </c>
      <c r="E584" s="172" t="s">
        <v>1053</v>
      </c>
    </row>
    <row r="585" spans="1:5" x14ac:dyDescent="0.25">
      <c r="A585" s="291"/>
      <c r="B585" s="294"/>
      <c r="C585" s="295"/>
      <c r="D585" s="297"/>
      <c r="E585" s="173" t="s">
        <v>1054</v>
      </c>
    </row>
    <row r="586" spans="1:5" x14ac:dyDescent="0.25">
      <c r="A586" s="298" t="s">
        <v>1347</v>
      </c>
      <c r="B586" s="300" t="s">
        <v>1344</v>
      </c>
      <c r="C586" s="301"/>
      <c r="D586" s="304" t="s">
        <v>40</v>
      </c>
      <c r="E586" s="170" t="s">
        <v>1053</v>
      </c>
    </row>
    <row r="587" spans="1:5" x14ac:dyDescent="0.25">
      <c r="A587" s="299"/>
      <c r="B587" s="302"/>
      <c r="C587" s="303"/>
      <c r="D587" s="305"/>
      <c r="E587" s="171" t="s">
        <v>1054</v>
      </c>
    </row>
    <row r="588" spans="1:5" x14ac:dyDescent="0.25">
      <c r="A588" s="290" t="s">
        <v>1348</v>
      </c>
      <c r="B588" s="292" t="s">
        <v>1344</v>
      </c>
      <c r="C588" s="293"/>
      <c r="D588" s="296" t="s">
        <v>40</v>
      </c>
      <c r="E588" s="172" t="s">
        <v>1053</v>
      </c>
    </row>
    <row r="589" spans="1:5" x14ac:dyDescent="0.25">
      <c r="A589" s="291"/>
      <c r="B589" s="294"/>
      <c r="C589" s="295"/>
      <c r="D589" s="297"/>
      <c r="E589" s="173" t="s">
        <v>1054</v>
      </c>
    </row>
    <row r="590" spans="1:5" x14ac:dyDescent="0.25">
      <c r="A590" s="298" t="s">
        <v>1349</v>
      </c>
      <c r="B590" s="300" t="s">
        <v>1344</v>
      </c>
      <c r="C590" s="301"/>
      <c r="D590" s="304" t="s">
        <v>40</v>
      </c>
      <c r="E590" s="170" t="s">
        <v>1053</v>
      </c>
    </row>
    <row r="591" spans="1:5" x14ac:dyDescent="0.25">
      <c r="A591" s="299"/>
      <c r="B591" s="302"/>
      <c r="C591" s="303"/>
      <c r="D591" s="305"/>
      <c r="E591" s="171" t="s">
        <v>1054</v>
      </c>
    </row>
    <row r="592" spans="1:5" x14ac:dyDescent="0.25">
      <c r="A592" s="290" t="s">
        <v>1350</v>
      </c>
      <c r="B592" s="292" t="s">
        <v>1344</v>
      </c>
      <c r="C592" s="293"/>
      <c r="D592" s="296" t="s">
        <v>40</v>
      </c>
      <c r="E592" s="172" t="s">
        <v>1053</v>
      </c>
    </row>
    <row r="593" spans="1:5" x14ac:dyDescent="0.25">
      <c r="A593" s="291"/>
      <c r="B593" s="294"/>
      <c r="C593" s="295"/>
      <c r="D593" s="297"/>
      <c r="E593" s="173" t="s">
        <v>1054</v>
      </c>
    </row>
    <row r="594" spans="1:5" x14ac:dyDescent="0.25">
      <c r="A594" s="298" t="s">
        <v>1351</v>
      </c>
      <c r="B594" s="300" t="s">
        <v>1352</v>
      </c>
      <c r="C594" s="301"/>
      <c r="D594" s="304" t="s">
        <v>40</v>
      </c>
      <c r="E594" s="170" t="s">
        <v>1053</v>
      </c>
    </row>
    <row r="595" spans="1:5" x14ac:dyDescent="0.25">
      <c r="A595" s="299"/>
      <c r="B595" s="302"/>
      <c r="C595" s="303"/>
      <c r="D595" s="305"/>
      <c r="E595" s="171" t="s">
        <v>1054</v>
      </c>
    </row>
    <row r="596" spans="1:5" x14ac:dyDescent="0.25">
      <c r="A596" s="290" t="s">
        <v>1353</v>
      </c>
      <c r="B596" s="292" t="s">
        <v>1352</v>
      </c>
      <c r="C596" s="293"/>
      <c r="D596" s="296" t="s">
        <v>40</v>
      </c>
      <c r="E596" s="172" t="s">
        <v>1053</v>
      </c>
    </row>
    <row r="597" spans="1:5" x14ac:dyDescent="0.25">
      <c r="A597" s="291"/>
      <c r="B597" s="294"/>
      <c r="C597" s="295"/>
      <c r="D597" s="297"/>
      <c r="E597" s="173" t="s">
        <v>1054</v>
      </c>
    </row>
    <row r="598" spans="1:5" x14ac:dyDescent="0.25">
      <c r="A598" s="298" t="s">
        <v>1354</v>
      </c>
      <c r="B598" s="300" t="s">
        <v>1352</v>
      </c>
      <c r="C598" s="301"/>
      <c r="D598" s="304" t="s">
        <v>40</v>
      </c>
      <c r="E598" s="170" t="s">
        <v>1053</v>
      </c>
    </row>
    <row r="599" spans="1:5" x14ac:dyDescent="0.25">
      <c r="A599" s="299"/>
      <c r="B599" s="302"/>
      <c r="C599" s="303"/>
      <c r="D599" s="305"/>
      <c r="E599" s="171" t="s">
        <v>1054</v>
      </c>
    </row>
    <row r="600" spans="1:5" x14ac:dyDescent="0.25">
      <c r="A600" s="290" t="s">
        <v>1355</v>
      </c>
      <c r="B600" s="292" t="s">
        <v>1352</v>
      </c>
      <c r="C600" s="293"/>
      <c r="D600" s="296" t="s">
        <v>40</v>
      </c>
      <c r="E600" s="172" t="s">
        <v>1053</v>
      </c>
    </row>
    <row r="601" spans="1:5" x14ac:dyDescent="0.25">
      <c r="A601" s="291"/>
      <c r="B601" s="294"/>
      <c r="C601" s="295"/>
      <c r="D601" s="297"/>
      <c r="E601" s="173" t="s">
        <v>1054</v>
      </c>
    </row>
    <row r="602" spans="1:5" x14ac:dyDescent="0.25">
      <c r="A602" s="298" t="s">
        <v>1356</v>
      </c>
      <c r="B602" s="300" t="s">
        <v>1352</v>
      </c>
      <c r="C602" s="301"/>
      <c r="D602" s="304" t="s">
        <v>40</v>
      </c>
      <c r="E602" s="170" t="s">
        <v>1053</v>
      </c>
    </row>
    <row r="603" spans="1:5" x14ac:dyDescent="0.25">
      <c r="A603" s="299"/>
      <c r="B603" s="302"/>
      <c r="C603" s="303"/>
      <c r="D603" s="305"/>
      <c r="E603" s="171" t="s">
        <v>1054</v>
      </c>
    </row>
    <row r="604" spans="1:5" x14ac:dyDescent="0.25">
      <c r="A604" s="290" t="s">
        <v>1357</v>
      </c>
      <c r="B604" s="292" t="s">
        <v>1352</v>
      </c>
      <c r="C604" s="293"/>
      <c r="D604" s="296" t="s">
        <v>40</v>
      </c>
      <c r="E604" s="172" t="s">
        <v>1053</v>
      </c>
    </row>
    <row r="605" spans="1:5" x14ac:dyDescent="0.25">
      <c r="A605" s="291"/>
      <c r="B605" s="294"/>
      <c r="C605" s="295"/>
      <c r="D605" s="297"/>
      <c r="E605" s="173" t="s">
        <v>1054</v>
      </c>
    </row>
    <row r="606" spans="1:5" x14ac:dyDescent="0.25">
      <c r="A606" s="298" t="s">
        <v>1358</v>
      </c>
      <c r="B606" s="300" t="s">
        <v>1352</v>
      </c>
      <c r="C606" s="301"/>
      <c r="D606" s="304" t="s">
        <v>40</v>
      </c>
      <c r="E606" s="170" t="s">
        <v>1053</v>
      </c>
    </row>
    <row r="607" spans="1:5" x14ac:dyDescent="0.25">
      <c r="A607" s="299"/>
      <c r="B607" s="302"/>
      <c r="C607" s="303"/>
      <c r="D607" s="305"/>
      <c r="E607" s="171" t="s">
        <v>1054</v>
      </c>
    </row>
    <row r="608" spans="1:5" x14ac:dyDescent="0.25">
      <c r="A608" s="290" t="s">
        <v>1359</v>
      </c>
      <c r="B608" s="292" t="s">
        <v>1352</v>
      </c>
      <c r="C608" s="293"/>
      <c r="D608" s="296" t="s">
        <v>40</v>
      </c>
      <c r="E608" s="172" t="s">
        <v>1053</v>
      </c>
    </row>
    <row r="609" spans="1:5" x14ac:dyDescent="0.25">
      <c r="A609" s="291"/>
      <c r="B609" s="294"/>
      <c r="C609" s="295"/>
      <c r="D609" s="297"/>
      <c r="E609" s="173" t="s">
        <v>1054</v>
      </c>
    </row>
    <row r="610" spans="1:5" x14ac:dyDescent="0.25">
      <c r="A610" s="298" t="s">
        <v>1360</v>
      </c>
      <c r="B610" s="300" t="s">
        <v>1352</v>
      </c>
      <c r="C610" s="301"/>
      <c r="D610" s="304" t="s">
        <v>40</v>
      </c>
      <c r="E610" s="170" t="s">
        <v>1053</v>
      </c>
    </row>
    <row r="611" spans="1:5" x14ac:dyDescent="0.25">
      <c r="A611" s="299"/>
      <c r="B611" s="302"/>
      <c r="C611" s="303"/>
      <c r="D611" s="305"/>
      <c r="E611" s="171" t="s">
        <v>1054</v>
      </c>
    </row>
    <row r="612" spans="1:5" x14ac:dyDescent="0.25">
      <c r="A612" s="290" t="s">
        <v>1361</v>
      </c>
      <c r="B612" s="292" t="s">
        <v>1352</v>
      </c>
      <c r="C612" s="293"/>
      <c r="D612" s="296" t="s">
        <v>40</v>
      </c>
      <c r="E612" s="172" t="s">
        <v>1053</v>
      </c>
    </row>
    <row r="613" spans="1:5" x14ac:dyDescent="0.25">
      <c r="A613" s="291"/>
      <c r="B613" s="294"/>
      <c r="C613" s="295"/>
      <c r="D613" s="297"/>
      <c r="E613" s="173" t="s">
        <v>1054</v>
      </c>
    </row>
    <row r="614" spans="1:5" x14ac:dyDescent="0.25">
      <c r="A614" s="298" t="s">
        <v>1362</v>
      </c>
      <c r="B614" s="300" t="s">
        <v>1352</v>
      </c>
      <c r="C614" s="301"/>
      <c r="D614" s="304" t="s">
        <v>40</v>
      </c>
      <c r="E614" s="170" t="s">
        <v>1053</v>
      </c>
    </row>
    <row r="615" spans="1:5" x14ac:dyDescent="0.25">
      <c r="A615" s="299"/>
      <c r="B615" s="302"/>
      <c r="C615" s="303"/>
      <c r="D615" s="305"/>
      <c r="E615" s="171" t="s">
        <v>1054</v>
      </c>
    </row>
    <row r="616" spans="1:5" x14ac:dyDescent="0.25">
      <c r="A616" s="290" t="s">
        <v>1363</v>
      </c>
      <c r="B616" s="292" t="s">
        <v>1352</v>
      </c>
      <c r="C616" s="293"/>
      <c r="D616" s="296" t="s">
        <v>40</v>
      </c>
      <c r="E616" s="172" t="s">
        <v>1053</v>
      </c>
    </row>
    <row r="617" spans="1:5" x14ac:dyDescent="0.25">
      <c r="A617" s="291"/>
      <c r="B617" s="294"/>
      <c r="C617" s="295"/>
      <c r="D617" s="297"/>
      <c r="E617" s="173" t="s">
        <v>1054</v>
      </c>
    </row>
    <row r="618" spans="1:5" x14ac:dyDescent="0.25">
      <c r="A618" s="298" t="s">
        <v>1364</v>
      </c>
      <c r="B618" s="300" t="s">
        <v>1365</v>
      </c>
      <c r="C618" s="301"/>
      <c r="D618" s="304" t="s">
        <v>40</v>
      </c>
      <c r="E618" s="170" t="s">
        <v>1053</v>
      </c>
    </row>
    <row r="619" spans="1:5" x14ac:dyDescent="0.25">
      <c r="A619" s="299"/>
      <c r="B619" s="302"/>
      <c r="C619" s="303"/>
      <c r="D619" s="305"/>
      <c r="E619" s="171" t="s">
        <v>1054</v>
      </c>
    </row>
    <row r="620" spans="1:5" x14ac:dyDescent="0.25">
      <c r="A620" s="290" t="s">
        <v>1366</v>
      </c>
      <c r="B620" s="292" t="s">
        <v>1365</v>
      </c>
      <c r="C620" s="293"/>
      <c r="D620" s="296" t="s">
        <v>40</v>
      </c>
      <c r="E620" s="172" t="s">
        <v>1053</v>
      </c>
    </row>
    <row r="621" spans="1:5" x14ac:dyDescent="0.25">
      <c r="A621" s="291"/>
      <c r="B621" s="294"/>
      <c r="C621" s="295"/>
      <c r="D621" s="297"/>
      <c r="E621" s="173" t="s">
        <v>1054</v>
      </c>
    </row>
    <row r="622" spans="1:5" x14ac:dyDescent="0.25">
      <c r="A622" s="298" t="s">
        <v>1367</v>
      </c>
      <c r="B622" s="300" t="s">
        <v>1365</v>
      </c>
      <c r="C622" s="301"/>
      <c r="D622" s="304" t="s">
        <v>40</v>
      </c>
      <c r="E622" s="170" t="s">
        <v>1053</v>
      </c>
    </row>
    <row r="623" spans="1:5" x14ac:dyDescent="0.25">
      <c r="A623" s="299"/>
      <c r="B623" s="302"/>
      <c r="C623" s="303"/>
      <c r="D623" s="305"/>
      <c r="E623" s="171" t="s">
        <v>1054</v>
      </c>
    </row>
    <row r="624" spans="1:5" x14ac:dyDescent="0.25">
      <c r="A624" s="290" t="s">
        <v>1368</v>
      </c>
      <c r="B624" s="292" t="s">
        <v>1365</v>
      </c>
      <c r="C624" s="293"/>
      <c r="D624" s="296" t="s">
        <v>40</v>
      </c>
      <c r="E624" s="172" t="s">
        <v>1053</v>
      </c>
    </row>
    <row r="625" spans="1:5" x14ac:dyDescent="0.25">
      <c r="A625" s="291"/>
      <c r="B625" s="294"/>
      <c r="C625" s="295"/>
      <c r="D625" s="297"/>
      <c r="E625" s="173" t="s">
        <v>1054</v>
      </c>
    </row>
    <row r="626" spans="1:5" x14ac:dyDescent="0.25">
      <c r="A626" s="298" t="s">
        <v>1369</v>
      </c>
      <c r="B626" s="300" t="s">
        <v>1370</v>
      </c>
      <c r="C626" s="301"/>
      <c r="D626" s="304" t="s">
        <v>40</v>
      </c>
      <c r="E626" s="170" t="s">
        <v>1053</v>
      </c>
    </row>
    <row r="627" spans="1:5" x14ac:dyDescent="0.25">
      <c r="A627" s="299"/>
      <c r="B627" s="302"/>
      <c r="C627" s="303"/>
      <c r="D627" s="305"/>
      <c r="E627" s="171" t="s">
        <v>1054</v>
      </c>
    </row>
    <row r="628" spans="1:5" x14ac:dyDescent="0.25">
      <c r="A628" s="290" t="s">
        <v>1371</v>
      </c>
      <c r="B628" s="292" t="s">
        <v>1370</v>
      </c>
      <c r="C628" s="293"/>
      <c r="D628" s="296" t="s">
        <v>40</v>
      </c>
      <c r="E628" s="172" t="s">
        <v>1053</v>
      </c>
    </row>
    <row r="629" spans="1:5" x14ac:dyDescent="0.25">
      <c r="A629" s="291"/>
      <c r="B629" s="294"/>
      <c r="C629" s="295"/>
      <c r="D629" s="297"/>
      <c r="E629" s="173" t="s">
        <v>1054</v>
      </c>
    </row>
    <row r="630" spans="1:5" x14ac:dyDescent="0.25">
      <c r="A630" s="298" t="s">
        <v>1372</v>
      </c>
      <c r="B630" s="300" t="s">
        <v>1370</v>
      </c>
      <c r="C630" s="301"/>
      <c r="D630" s="304" t="s">
        <v>40</v>
      </c>
      <c r="E630" s="170" t="s">
        <v>1053</v>
      </c>
    </row>
    <row r="631" spans="1:5" x14ac:dyDescent="0.25">
      <c r="A631" s="299"/>
      <c r="B631" s="302"/>
      <c r="C631" s="303"/>
      <c r="D631" s="305"/>
      <c r="E631" s="171" t="s">
        <v>1054</v>
      </c>
    </row>
    <row r="632" spans="1:5" x14ac:dyDescent="0.25">
      <c r="A632" s="290" t="s">
        <v>1373</v>
      </c>
      <c r="B632" s="292" t="s">
        <v>1370</v>
      </c>
      <c r="C632" s="293"/>
      <c r="D632" s="296" t="s">
        <v>40</v>
      </c>
      <c r="E632" s="172" t="s">
        <v>1053</v>
      </c>
    </row>
    <row r="633" spans="1:5" x14ac:dyDescent="0.25">
      <c r="A633" s="291"/>
      <c r="B633" s="294"/>
      <c r="C633" s="295"/>
      <c r="D633" s="297"/>
      <c r="E633" s="173" t="s">
        <v>1054</v>
      </c>
    </row>
    <row r="634" spans="1:5" x14ac:dyDescent="0.25">
      <c r="A634" s="298" t="s">
        <v>1374</v>
      </c>
      <c r="B634" s="300" t="s">
        <v>1370</v>
      </c>
      <c r="C634" s="301"/>
      <c r="D634" s="304" t="s">
        <v>40</v>
      </c>
      <c r="E634" s="170" t="s">
        <v>1053</v>
      </c>
    </row>
    <row r="635" spans="1:5" x14ac:dyDescent="0.25">
      <c r="A635" s="299"/>
      <c r="B635" s="302"/>
      <c r="C635" s="303"/>
      <c r="D635" s="305"/>
      <c r="E635" s="171" t="s">
        <v>1054</v>
      </c>
    </row>
    <row r="636" spans="1:5" x14ac:dyDescent="0.25">
      <c r="A636" s="290" t="s">
        <v>1375</v>
      </c>
      <c r="B636" s="292" t="s">
        <v>1370</v>
      </c>
      <c r="C636" s="293"/>
      <c r="D636" s="296" t="s">
        <v>40</v>
      </c>
      <c r="E636" s="172" t="s">
        <v>1053</v>
      </c>
    </row>
    <row r="637" spans="1:5" x14ac:dyDescent="0.25">
      <c r="A637" s="291"/>
      <c r="B637" s="294"/>
      <c r="C637" s="295"/>
      <c r="D637" s="297"/>
      <c r="E637" s="173" t="s">
        <v>1054</v>
      </c>
    </row>
    <row r="638" spans="1:5" x14ac:dyDescent="0.25">
      <c r="A638" s="298" t="s">
        <v>1376</v>
      </c>
      <c r="B638" s="300" t="s">
        <v>1377</v>
      </c>
      <c r="C638" s="301"/>
      <c r="D638" s="304" t="s">
        <v>40</v>
      </c>
      <c r="E638" s="170" t="s">
        <v>1053</v>
      </c>
    </row>
    <row r="639" spans="1:5" x14ac:dyDescent="0.25">
      <c r="A639" s="299"/>
      <c r="B639" s="302"/>
      <c r="C639" s="303"/>
      <c r="D639" s="305"/>
      <c r="E639" s="171" t="s">
        <v>1054</v>
      </c>
    </row>
    <row r="640" spans="1:5" x14ac:dyDescent="0.25">
      <c r="A640" s="290" t="s">
        <v>1378</v>
      </c>
      <c r="B640" s="292" t="s">
        <v>1377</v>
      </c>
      <c r="C640" s="293"/>
      <c r="D640" s="296" t="s">
        <v>40</v>
      </c>
      <c r="E640" s="172" t="s">
        <v>1053</v>
      </c>
    </row>
    <row r="641" spans="1:5" x14ac:dyDescent="0.25">
      <c r="A641" s="291"/>
      <c r="B641" s="294"/>
      <c r="C641" s="295"/>
      <c r="D641" s="297"/>
      <c r="E641" s="173" t="s">
        <v>1054</v>
      </c>
    </row>
    <row r="642" spans="1:5" x14ac:dyDescent="0.25">
      <c r="A642" s="298" t="s">
        <v>1379</v>
      </c>
      <c r="B642" s="300" t="s">
        <v>1377</v>
      </c>
      <c r="C642" s="301"/>
      <c r="D642" s="304" t="s">
        <v>40</v>
      </c>
      <c r="E642" s="170" t="s">
        <v>1053</v>
      </c>
    </row>
    <row r="643" spans="1:5" x14ac:dyDescent="0.25">
      <c r="A643" s="299"/>
      <c r="B643" s="302"/>
      <c r="C643" s="303"/>
      <c r="D643" s="305"/>
      <c r="E643" s="171" t="s">
        <v>1054</v>
      </c>
    </row>
    <row r="644" spans="1:5" x14ac:dyDescent="0.25">
      <c r="A644" s="290" t="s">
        <v>1380</v>
      </c>
      <c r="B644" s="292" t="s">
        <v>1377</v>
      </c>
      <c r="C644" s="293"/>
      <c r="D644" s="296" t="s">
        <v>40</v>
      </c>
      <c r="E644" s="172" t="s">
        <v>1053</v>
      </c>
    </row>
    <row r="645" spans="1:5" x14ac:dyDescent="0.25">
      <c r="A645" s="291"/>
      <c r="B645" s="294"/>
      <c r="C645" s="295"/>
      <c r="D645" s="297"/>
      <c r="E645" s="173" t="s">
        <v>1054</v>
      </c>
    </row>
    <row r="646" spans="1:5" x14ac:dyDescent="0.25">
      <c r="A646" s="298" t="s">
        <v>1381</v>
      </c>
      <c r="B646" s="300" t="s">
        <v>1377</v>
      </c>
      <c r="C646" s="301"/>
      <c r="D646" s="304" t="s">
        <v>40</v>
      </c>
      <c r="E646" s="170" t="s">
        <v>1053</v>
      </c>
    </row>
    <row r="647" spans="1:5" x14ac:dyDescent="0.25">
      <c r="A647" s="299"/>
      <c r="B647" s="302"/>
      <c r="C647" s="303"/>
      <c r="D647" s="305"/>
      <c r="E647" s="171" t="s">
        <v>1054</v>
      </c>
    </row>
    <row r="648" spans="1:5" x14ac:dyDescent="0.25">
      <c r="A648" s="290" t="s">
        <v>1382</v>
      </c>
      <c r="B648" s="292" t="s">
        <v>1377</v>
      </c>
      <c r="C648" s="293"/>
      <c r="D648" s="296" t="s">
        <v>40</v>
      </c>
      <c r="E648" s="172" t="s">
        <v>1053</v>
      </c>
    </row>
    <row r="649" spans="1:5" x14ac:dyDescent="0.25">
      <c r="A649" s="291"/>
      <c r="B649" s="294"/>
      <c r="C649" s="295"/>
      <c r="D649" s="297"/>
      <c r="E649" s="173" t="s">
        <v>1054</v>
      </c>
    </row>
    <row r="650" spans="1:5" x14ac:dyDescent="0.25">
      <c r="A650" s="298" t="s">
        <v>1383</v>
      </c>
      <c r="B650" s="300" t="s">
        <v>1377</v>
      </c>
      <c r="C650" s="301"/>
      <c r="D650" s="304" t="s">
        <v>40</v>
      </c>
      <c r="E650" s="170" t="s">
        <v>1053</v>
      </c>
    </row>
    <row r="651" spans="1:5" x14ac:dyDescent="0.25">
      <c r="A651" s="299"/>
      <c r="B651" s="302"/>
      <c r="C651" s="303"/>
      <c r="D651" s="305"/>
      <c r="E651" s="171" t="s">
        <v>1054</v>
      </c>
    </row>
    <row r="652" spans="1:5" x14ac:dyDescent="0.25">
      <c r="A652" s="290" t="s">
        <v>1384</v>
      </c>
      <c r="B652" s="292" t="s">
        <v>1377</v>
      </c>
      <c r="C652" s="293"/>
      <c r="D652" s="296" t="s">
        <v>40</v>
      </c>
      <c r="E652" s="172" t="s">
        <v>1053</v>
      </c>
    </row>
    <row r="653" spans="1:5" x14ac:dyDescent="0.25">
      <c r="A653" s="291"/>
      <c r="B653" s="294"/>
      <c r="C653" s="295"/>
      <c r="D653" s="297"/>
      <c r="E653" s="173" t="s">
        <v>1054</v>
      </c>
    </row>
    <row r="654" spans="1:5" x14ac:dyDescent="0.25">
      <c r="A654" s="298" t="s">
        <v>1385</v>
      </c>
      <c r="B654" s="300" t="s">
        <v>1386</v>
      </c>
      <c r="C654" s="301"/>
      <c r="D654" s="304" t="s">
        <v>40</v>
      </c>
      <c r="E654" s="170" t="s">
        <v>1053</v>
      </c>
    </row>
    <row r="655" spans="1:5" x14ac:dyDescent="0.25">
      <c r="A655" s="299"/>
      <c r="B655" s="302"/>
      <c r="C655" s="303"/>
      <c r="D655" s="305"/>
      <c r="E655" s="171" t="s">
        <v>1054</v>
      </c>
    </row>
    <row r="656" spans="1:5" x14ac:dyDescent="0.25">
      <c r="A656" s="290" t="s">
        <v>1387</v>
      </c>
      <c r="B656" s="292" t="s">
        <v>1386</v>
      </c>
      <c r="C656" s="293"/>
      <c r="D656" s="296" t="s">
        <v>40</v>
      </c>
      <c r="E656" s="172" t="s">
        <v>1053</v>
      </c>
    </row>
    <row r="657" spans="1:5" x14ac:dyDescent="0.25">
      <c r="A657" s="291"/>
      <c r="B657" s="294"/>
      <c r="C657" s="295"/>
      <c r="D657" s="297"/>
      <c r="E657" s="173" t="s">
        <v>1054</v>
      </c>
    </row>
    <row r="658" spans="1:5" x14ac:dyDescent="0.25">
      <c r="A658" s="298" t="s">
        <v>1388</v>
      </c>
      <c r="B658" s="300" t="s">
        <v>1386</v>
      </c>
      <c r="C658" s="301"/>
      <c r="D658" s="304" t="s">
        <v>40</v>
      </c>
      <c r="E658" s="170" t="s">
        <v>1053</v>
      </c>
    </row>
    <row r="659" spans="1:5" x14ac:dyDescent="0.25">
      <c r="A659" s="299"/>
      <c r="B659" s="302"/>
      <c r="C659" s="303"/>
      <c r="D659" s="305"/>
      <c r="E659" s="171" t="s">
        <v>1054</v>
      </c>
    </row>
    <row r="660" spans="1:5" x14ac:dyDescent="0.25">
      <c r="A660" s="290" t="s">
        <v>1080</v>
      </c>
      <c r="B660" s="292" t="s">
        <v>1386</v>
      </c>
      <c r="C660" s="293"/>
      <c r="D660" s="296" t="s">
        <v>40</v>
      </c>
      <c r="E660" s="172" t="s">
        <v>1053</v>
      </c>
    </row>
    <row r="661" spans="1:5" x14ac:dyDescent="0.25">
      <c r="A661" s="291"/>
      <c r="B661" s="294"/>
      <c r="C661" s="295"/>
      <c r="D661" s="297"/>
      <c r="E661" s="173" t="s">
        <v>1054</v>
      </c>
    </row>
    <row r="662" spans="1:5" x14ac:dyDescent="0.25">
      <c r="A662" s="298" t="s">
        <v>1389</v>
      </c>
      <c r="B662" s="300" t="s">
        <v>1386</v>
      </c>
      <c r="C662" s="301"/>
      <c r="D662" s="304" t="s">
        <v>40</v>
      </c>
      <c r="E662" s="170" t="s">
        <v>1053</v>
      </c>
    </row>
    <row r="663" spans="1:5" x14ac:dyDescent="0.25">
      <c r="A663" s="299"/>
      <c r="B663" s="302"/>
      <c r="C663" s="303"/>
      <c r="D663" s="305"/>
      <c r="E663" s="171" t="s">
        <v>1054</v>
      </c>
    </row>
    <row r="664" spans="1:5" x14ac:dyDescent="0.25">
      <c r="A664" s="290" t="s">
        <v>1390</v>
      </c>
      <c r="B664" s="292" t="s">
        <v>1386</v>
      </c>
      <c r="C664" s="293"/>
      <c r="D664" s="296" t="s">
        <v>40</v>
      </c>
      <c r="E664" s="172" t="s">
        <v>1053</v>
      </c>
    </row>
    <row r="665" spans="1:5" x14ac:dyDescent="0.25">
      <c r="A665" s="291"/>
      <c r="B665" s="294"/>
      <c r="C665" s="295"/>
      <c r="D665" s="297"/>
      <c r="E665" s="173" t="s">
        <v>1054</v>
      </c>
    </row>
    <row r="666" spans="1:5" x14ac:dyDescent="0.25">
      <c r="A666" s="298" t="s">
        <v>1391</v>
      </c>
      <c r="B666" s="300" t="s">
        <v>1386</v>
      </c>
      <c r="C666" s="301"/>
      <c r="D666" s="304" t="s">
        <v>40</v>
      </c>
      <c r="E666" s="170" t="s">
        <v>1053</v>
      </c>
    </row>
    <row r="667" spans="1:5" x14ac:dyDescent="0.25">
      <c r="A667" s="299"/>
      <c r="B667" s="302"/>
      <c r="C667" s="303"/>
      <c r="D667" s="305"/>
      <c r="E667" s="171" t="s">
        <v>1054</v>
      </c>
    </row>
    <row r="668" spans="1:5" x14ac:dyDescent="0.25">
      <c r="A668" s="290" t="s">
        <v>1392</v>
      </c>
      <c r="B668" s="292" t="s">
        <v>1386</v>
      </c>
      <c r="C668" s="293"/>
      <c r="D668" s="296" t="s">
        <v>40</v>
      </c>
      <c r="E668" s="172" t="s">
        <v>1053</v>
      </c>
    </row>
    <row r="669" spans="1:5" x14ac:dyDescent="0.25">
      <c r="A669" s="291"/>
      <c r="B669" s="294"/>
      <c r="C669" s="295"/>
      <c r="D669" s="297"/>
      <c r="E669" s="173" t="s">
        <v>1054</v>
      </c>
    </row>
    <row r="670" spans="1:5" x14ac:dyDescent="0.25">
      <c r="A670" s="298" t="s">
        <v>1393</v>
      </c>
      <c r="B670" s="300" t="s">
        <v>1386</v>
      </c>
      <c r="C670" s="301"/>
      <c r="D670" s="304" t="s">
        <v>40</v>
      </c>
      <c r="E670" s="170" t="s">
        <v>1053</v>
      </c>
    </row>
    <row r="671" spans="1:5" x14ac:dyDescent="0.25">
      <c r="A671" s="299"/>
      <c r="B671" s="302"/>
      <c r="C671" s="303"/>
      <c r="D671" s="305"/>
      <c r="E671" s="171" t="s">
        <v>1054</v>
      </c>
    </row>
    <row r="672" spans="1:5" x14ac:dyDescent="0.25">
      <c r="A672" s="290" t="s">
        <v>1394</v>
      </c>
      <c r="B672" s="292" t="s">
        <v>1386</v>
      </c>
      <c r="C672" s="293"/>
      <c r="D672" s="296" t="s">
        <v>40</v>
      </c>
      <c r="E672" s="172" t="s">
        <v>1053</v>
      </c>
    </row>
    <row r="673" spans="1:5" x14ac:dyDescent="0.25">
      <c r="A673" s="291"/>
      <c r="B673" s="294"/>
      <c r="C673" s="295"/>
      <c r="D673" s="297"/>
      <c r="E673" s="173" t="s">
        <v>1054</v>
      </c>
    </row>
    <row r="674" spans="1:5" x14ac:dyDescent="0.25">
      <c r="A674" s="298" t="s">
        <v>1395</v>
      </c>
      <c r="B674" s="300" t="s">
        <v>1386</v>
      </c>
      <c r="C674" s="301"/>
      <c r="D674" s="304" t="s">
        <v>40</v>
      </c>
      <c r="E674" s="170" t="s">
        <v>1053</v>
      </c>
    </row>
    <row r="675" spans="1:5" x14ac:dyDescent="0.25">
      <c r="A675" s="299"/>
      <c r="B675" s="302"/>
      <c r="C675" s="303"/>
      <c r="D675" s="305"/>
      <c r="E675" s="171" t="s">
        <v>1054</v>
      </c>
    </row>
    <row r="676" spans="1:5" x14ac:dyDescent="0.25">
      <c r="A676" s="290" t="s">
        <v>1396</v>
      </c>
      <c r="B676" s="292" t="s">
        <v>1386</v>
      </c>
      <c r="C676" s="293"/>
      <c r="D676" s="296" t="s">
        <v>40</v>
      </c>
      <c r="E676" s="172" t="s">
        <v>1053</v>
      </c>
    </row>
    <row r="677" spans="1:5" x14ac:dyDescent="0.25">
      <c r="A677" s="291"/>
      <c r="B677" s="294"/>
      <c r="C677" s="295"/>
      <c r="D677" s="297"/>
      <c r="E677" s="173" t="s">
        <v>1054</v>
      </c>
    </row>
    <row r="678" spans="1:5" x14ac:dyDescent="0.25">
      <c r="A678" s="298" t="s">
        <v>1081</v>
      </c>
      <c r="B678" s="300" t="s">
        <v>1386</v>
      </c>
      <c r="C678" s="301"/>
      <c r="D678" s="304" t="s">
        <v>40</v>
      </c>
      <c r="E678" s="170" t="s">
        <v>1053</v>
      </c>
    </row>
    <row r="679" spans="1:5" x14ac:dyDescent="0.25">
      <c r="A679" s="299"/>
      <c r="B679" s="302"/>
      <c r="C679" s="303"/>
      <c r="D679" s="305"/>
      <c r="E679" s="171" t="s">
        <v>1054</v>
      </c>
    </row>
    <row r="680" spans="1:5" x14ac:dyDescent="0.25">
      <c r="A680" s="290" t="s">
        <v>1397</v>
      </c>
      <c r="B680" s="292" t="s">
        <v>1386</v>
      </c>
      <c r="C680" s="293"/>
      <c r="D680" s="296" t="s">
        <v>40</v>
      </c>
      <c r="E680" s="172" t="s">
        <v>1053</v>
      </c>
    </row>
    <row r="681" spans="1:5" x14ac:dyDescent="0.25">
      <c r="A681" s="291"/>
      <c r="B681" s="294"/>
      <c r="C681" s="295"/>
      <c r="D681" s="297"/>
      <c r="E681" s="173" t="s">
        <v>1054</v>
      </c>
    </row>
    <row r="682" spans="1:5" x14ac:dyDescent="0.25">
      <c r="A682" s="298" t="s">
        <v>1398</v>
      </c>
      <c r="B682" s="300" t="s">
        <v>1386</v>
      </c>
      <c r="C682" s="301"/>
      <c r="D682" s="304" t="s">
        <v>40</v>
      </c>
      <c r="E682" s="170" t="s">
        <v>1053</v>
      </c>
    </row>
    <row r="683" spans="1:5" x14ac:dyDescent="0.25">
      <c r="A683" s="299"/>
      <c r="B683" s="302"/>
      <c r="C683" s="303"/>
      <c r="D683" s="305"/>
      <c r="E683" s="171" t="s">
        <v>1054</v>
      </c>
    </row>
    <row r="684" spans="1:5" x14ac:dyDescent="0.25">
      <c r="A684" s="290" t="s">
        <v>1399</v>
      </c>
      <c r="B684" s="292" t="s">
        <v>1386</v>
      </c>
      <c r="C684" s="293"/>
      <c r="D684" s="296" t="s">
        <v>40</v>
      </c>
      <c r="E684" s="172" t="s">
        <v>1053</v>
      </c>
    </row>
    <row r="685" spans="1:5" x14ac:dyDescent="0.25">
      <c r="A685" s="291"/>
      <c r="B685" s="294"/>
      <c r="C685" s="295"/>
      <c r="D685" s="297"/>
      <c r="E685" s="173" t="s">
        <v>1054</v>
      </c>
    </row>
    <row r="686" spans="1:5" x14ac:dyDescent="0.25">
      <c r="A686" s="298" t="s">
        <v>1400</v>
      </c>
      <c r="B686" s="300" t="s">
        <v>1401</v>
      </c>
      <c r="C686" s="301"/>
      <c r="D686" s="304" t="s">
        <v>40</v>
      </c>
      <c r="E686" s="170" t="s">
        <v>1053</v>
      </c>
    </row>
    <row r="687" spans="1:5" x14ac:dyDescent="0.25">
      <c r="A687" s="299"/>
      <c r="B687" s="302"/>
      <c r="C687" s="303"/>
      <c r="D687" s="305"/>
      <c r="E687" s="171" t="s">
        <v>1054</v>
      </c>
    </row>
    <row r="688" spans="1:5" x14ac:dyDescent="0.25">
      <c r="A688" s="290" t="s">
        <v>1402</v>
      </c>
      <c r="B688" s="292" t="s">
        <v>1401</v>
      </c>
      <c r="C688" s="293"/>
      <c r="D688" s="296" t="s">
        <v>40</v>
      </c>
      <c r="E688" s="172" t="s">
        <v>1053</v>
      </c>
    </row>
    <row r="689" spans="1:5" x14ac:dyDescent="0.25">
      <c r="A689" s="291"/>
      <c r="B689" s="294"/>
      <c r="C689" s="295"/>
      <c r="D689" s="297"/>
      <c r="E689" s="173" t="s">
        <v>1054</v>
      </c>
    </row>
    <row r="690" spans="1:5" x14ac:dyDescent="0.25">
      <c r="A690" s="298" t="s">
        <v>1403</v>
      </c>
      <c r="B690" s="300" t="s">
        <v>1404</v>
      </c>
      <c r="C690" s="301"/>
      <c r="D690" s="304" t="s">
        <v>40</v>
      </c>
      <c r="E690" s="170" t="s">
        <v>1053</v>
      </c>
    </row>
    <row r="691" spans="1:5" x14ac:dyDescent="0.25">
      <c r="A691" s="299"/>
      <c r="B691" s="302"/>
      <c r="C691" s="303"/>
      <c r="D691" s="305"/>
      <c r="E691" s="171" t="s">
        <v>1054</v>
      </c>
    </row>
    <row r="692" spans="1:5" x14ac:dyDescent="0.25">
      <c r="A692" s="290" t="s">
        <v>1405</v>
      </c>
      <c r="B692" s="292" t="s">
        <v>1404</v>
      </c>
      <c r="C692" s="293"/>
      <c r="D692" s="296" t="s">
        <v>40</v>
      </c>
      <c r="E692" s="172" t="s">
        <v>1053</v>
      </c>
    </row>
    <row r="693" spans="1:5" x14ac:dyDescent="0.25">
      <c r="A693" s="291"/>
      <c r="B693" s="294"/>
      <c r="C693" s="295"/>
      <c r="D693" s="297"/>
      <c r="E693" s="173" t="s">
        <v>1054</v>
      </c>
    </row>
    <row r="694" spans="1:5" x14ac:dyDescent="0.25">
      <c r="A694" s="298" t="s">
        <v>1406</v>
      </c>
      <c r="B694" s="300" t="s">
        <v>1401</v>
      </c>
      <c r="C694" s="301"/>
      <c r="D694" s="304" t="s">
        <v>40</v>
      </c>
      <c r="E694" s="170" t="s">
        <v>1053</v>
      </c>
    </row>
    <row r="695" spans="1:5" x14ac:dyDescent="0.25">
      <c r="A695" s="299"/>
      <c r="B695" s="302"/>
      <c r="C695" s="303"/>
      <c r="D695" s="305"/>
      <c r="E695" s="171" t="s">
        <v>1054</v>
      </c>
    </row>
    <row r="696" spans="1:5" x14ac:dyDescent="0.25">
      <c r="A696" s="290" t="s">
        <v>1407</v>
      </c>
      <c r="B696" s="292" t="s">
        <v>1401</v>
      </c>
      <c r="C696" s="293"/>
      <c r="D696" s="296" t="s">
        <v>40</v>
      </c>
      <c r="E696" s="172" t="s">
        <v>1053</v>
      </c>
    </row>
    <row r="697" spans="1:5" x14ac:dyDescent="0.25">
      <c r="A697" s="291"/>
      <c r="B697" s="294"/>
      <c r="C697" s="295"/>
      <c r="D697" s="297"/>
      <c r="E697" s="173" t="s">
        <v>1054</v>
      </c>
    </row>
    <row r="698" spans="1:5" x14ac:dyDescent="0.25">
      <c r="A698" s="298" t="s">
        <v>1408</v>
      </c>
      <c r="B698" s="300" t="s">
        <v>1404</v>
      </c>
      <c r="C698" s="301"/>
      <c r="D698" s="304" t="s">
        <v>40</v>
      </c>
      <c r="E698" s="170" t="s">
        <v>1053</v>
      </c>
    </row>
    <row r="699" spans="1:5" x14ac:dyDescent="0.25">
      <c r="A699" s="299"/>
      <c r="B699" s="302"/>
      <c r="C699" s="303"/>
      <c r="D699" s="305"/>
      <c r="E699" s="171" t="s">
        <v>1054</v>
      </c>
    </row>
    <row r="700" spans="1:5" x14ac:dyDescent="0.25">
      <c r="A700" s="290" t="s">
        <v>1409</v>
      </c>
      <c r="B700" s="292" t="s">
        <v>1401</v>
      </c>
      <c r="C700" s="293"/>
      <c r="D700" s="296" t="s">
        <v>40</v>
      </c>
      <c r="E700" s="172" t="s">
        <v>1053</v>
      </c>
    </row>
    <row r="701" spans="1:5" x14ac:dyDescent="0.25">
      <c r="A701" s="291"/>
      <c r="B701" s="294"/>
      <c r="C701" s="295"/>
      <c r="D701" s="297"/>
      <c r="E701" s="173" t="s">
        <v>1054</v>
      </c>
    </row>
    <row r="702" spans="1:5" x14ac:dyDescent="0.25">
      <c r="A702" s="298" t="s">
        <v>1410</v>
      </c>
      <c r="B702" s="300" t="s">
        <v>1404</v>
      </c>
      <c r="C702" s="301"/>
      <c r="D702" s="304" t="s">
        <v>40</v>
      </c>
      <c r="E702" s="170" t="s">
        <v>1053</v>
      </c>
    </row>
    <row r="703" spans="1:5" x14ac:dyDescent="0.25">
      <c r="A703" s="299"/>
      <c r="B703" s="302"/>
      <c r="C703" s="303"/>
      <c r="D703" s="305"/>
      <c r="E703" s="171" t="s">
        <v>1054</v>
      </c>
    </row>
    <row r="704" spans="1:5" x14ac:dyDescent="0.25">
      <c r="A704" s="290" t="s">
        <v>1411</v>
      </c>
      <c r="B704" s="292" t="s">
        <v>1412</v>
      </c>
      <c r="C704" s="293"/>
      <c r="D704" s="296" t="s">
        <v>40</v>
      </c>
      <c r="E704" s="172" t="s">
        <v>1053</v>
      </c>
    </row>
    <row r="705" spans="1:5" x14ac:dyDescent="0.25">
      <c r="A705" s="291"/>
      <c r="B705" s="294"/>
      <c r="C705" s="295"/>
      <c r="D705" s="297"/>
      <c r="E705" s="173" t="s">
        <v>1054</v>
      </c>
    </row>
    <row r="706" spans="1:5" x14ac:dyDescent="0.25">
      <c r="A706" s="298" t="s">
        <v>1413</v>
      </c>
      <c r="B706" s="300" t="s">
        <v>1412</v>
      </c>
      <c r="C706" s="301"/>
      <c r="D706" s="304" t="s">
        <v>40</v>
      </c>
      <c r="E706" s="170" t="s">
        <v>1053</v>
      </c>
    </row>
    <row r="707" spans="1:5" x14ac:dyDescent="0.25">
      <c r="A707" s="299"/>
      <c r="B707" s="302"/>
      <c r="C707" s="303"/>
      <c r="D707" s="305"/>
      <c r="E707" s="171" t="s">
        <v>1054</v>
      </c>
    </row>
    <row r="708" spans="1:5" x14ac:dyDescent="0.25">
      <c r="A708" s="290" t="s">
        <v>1414</v>
      </c>
      <c r="B708" s="292" t="s">
        <v>1412</v>
      </c>
      <c r="C708" s="293"/>
      <c r="D708" s="296" t="s">
        <v>40</v>
      </c>
      <c r="E708" s="172" t="s">
        <v>1053</v>
      </c>
    </row>
    <row r="709" spans="1:5" x14ac:dyDescent="0.25">
      <c r="A709" s="291"/>
      <c r="B709" s="294"/>
      <c r="C709" s="295"/>
      <c r="D709" s="297"/>
      <c r="E709" s="173" t="s">
        <v>1054</v>
      </c>
    </row>
    <row r="710" spans="1:5" x14ac:dyDescent="0.25">
      <c r="A710" s="298" t="s">
        <v>1415</v>
      </c>
      <c r="B710" s="300" t="s">
        <v>1412</v>
      </c>
      <c r="C710" s="301"/>
      <c r="D710" s="304" t="s">
        <v>40</v>
      </c>
      <c r="E710" s="170" t="s">
        <v>1053</v>
      </c>
    </row>
    <row r="711" spans="1:5" x14ac:dyDescent="0.25">
      <c r="A711" s="299"/>
      <c r="B711" s="302"/>
      <c r="C711" s="303"/>
      <c r="D711" s="305"/>
      <c r="E711" s="171" t="s">
        <v>1054</v>
      </c>
    </row>
    <row r="712" spans="1:5" x14ac:dyDescent="0.25">
      <c r="A712" s="290" t="s">
        <v>1416</v>
      </c>
      <c r="B712" s="292" t="s">
        <v>1417</v>
      </c>
      <c r="C712" s="293"/>
      <c r="D712" s="296" t="s">
        <v>40</v>
      </c>
      <c r="E712" s="172" t="s">
        <v>1053</v>
      </c>
    </row>
    <row r="713" spans="1:5" x14ac:dyDescent="0.25">
      <c r="A713" s="291"/>
      <c r="B713" s="294"/>
      <c r="C713" s="295"/>
      <c r="D713" s="297"/>
      <c r="E713" s="173" t="s">
        <v>1054</v>
      </c>
    </row>
    <row r="714" spans="1:5" x14ac:dyDescent="0.25">
      <c r="A714" s="298" t="s">
        <v>1418</v>
      </c>
      <c r="B714" s="300" t="s">
        <v>1417</v>
      </c>
      <c r="C714" s="301"/>
      <c r="D714" s="304" t="s">
        <v>40</v>
      </c>
      <c r="E714" s="170" t="s">
        <v>1053</v>
      </c>
    </row>
    <row r="715" spans="1:5" x14ac:dyDescent="0.25">
      <c r="A715" s="299"/>
      <c r="B715" s="302"/>
      <c r="C715" s="303"/>
      <c r="D715" s="305"/>
      <c r="E715" s="171" t="s">
        <v>1054</v>
      </c>
    </row>
    <row r="716" spans="1:5" x14ac:dyDescent="0.25">
      <c r="A716" s="290" t="s">
        <v>1419</v>
      </c>
      <c r="B716" s="292" t="s">
        <v>1417</v>
      </c>
      <c r="C716" s="293"/>
      <c r="D716" s="296" t="s">
        <v>40</v>
      </c>
      <c r="E716" s="172" t="s">
        <v>1053</v>
      </c>
    </row>
    <row r="717" spans="1:5" x14ac:dyDescent="0.25">
      <c r="A717" s="291"/>
      <c r="B717" s="294"/>
      <c r="C717" s="295"/>
      <c r="D717" s="297"/>
      <c r="E717" s="173" t="s">
        <v>1054</v>
      </c>
    </row>
    <row r="718" spans="1:5" x14ac:dyDescent="0.25">
      <c r="A718" s="298" t="s">
        <v>1420</v>
      </c>
      <c r="B718" s="300" t="s">
        <v>1417</v>
      </c>
      <c r="C718" s="301"/>
      <c r="D718" s="304" t="s">
        <v>40</v>
      </c>
      <c r="E718" s="170" t="s">
        <v>1053</v>
      </c>
    </row>
    <row r="719" spans="1:5" x14ac:dyDescent="0.25">
      <c r="A719" s="299"/>
      <c r="B719" s="302"/>
      <c r="C719" s="303"/>
      <c r="D719" s="305"/>
      <c r="E719" s="171" t="s">
        <v>1054</v>
      </c>
    </row>
    <row r="720" spans="1:5" x14ac:dyDescent="0.25">
      <c r="A720" s="290" t="s">
        <v>1421</v>
      </c>
      <c r="B720" s="292" t="s">
        <v>1417</v>
      </c>
      <c r="C720" s="293"/>
      <c r="D720" s="296" t="s">
        <v>40</v>
      </c>
      <c r="E720" s="172" t="s">
        <v>1053</v>
      </c>
    </row>
    <row r="721" spans="1:5" x14ac:dyDescent="0.25">
      <c r="A721" s="291"/>
      <c r="B721" s="294"/>
      <c r="C721" s="295"/>
      <c r="D721" s="297"/>
      <c r="E721" s="173" t="s">
        <v>1054</v>
      </c>
    </row>
    <row r="722" spans="1:5" x14ac:dyDescent="0.25">
      <c r="A722" s="298" t="s">
        <v>1422</v>
      </c>
      <c r="B722" s="300" t="s">
        <v>1417</v>
      </c>
      <c r="C722" s="301"/>
      <c r="D722" s="304" t="s">
        <v>40</v>
      </c>
      <c r="E722" s="170" t="s">
        <v>1053</v>
      </c>
    </row>
    <row r="723" spans="1:5" x14ac:dyDescent="0.25">
      <c r="A723" s="299"/>
      <c r="B723" s="302"/>
      <c r="C723" s="303"/>
      <c r="D723" s="305"/>
      <c r="E723" s="171" t="s">
        <v>1054</v>
      </c>
    </row>
    <row r="724" spans="1:5" x14ac:dyDescent="0.25">
      <c r="A724" s="290" t="s">
        <v>1423</v>
      </c>
      <c r="B724" s="292" t="s">
        <v>1424</v>
      </c>
      <c r="C724" s="293"/>
      <c r="D724" s="296" t="s">
        <v>40</v>
      </c>
      <c r="E724" s="172" t="s">
        <v>1053</v>
      </c>
    </row>
    <row r="725" spans="1:5" x14ac:dyDescent="0.25">
      <c r="A725" s="291"/>
      <c r="B725" s="294"/>
      <c r="C725" s="295"/>
      <c r="D725" s="297"/>
      <c r="E725" s="173" t="s">
        <v>1054</v>
      </c>
    </row>
    <row r="726" spans="1:5" x14ac:dyDescent="0.25">
      <c r="A726" s="298" t="s">
        <v>1425</v>
      </c>
      <c r="B726" s="300" t="s">
        <v>1424</v>
      </c>
      <c r="C726" s="301"/>
      <c r="D726" s="304" t="s">
        <v>40</v>
      </c>
      <c r="E726" s="170" t="s">
        <v>1053</v>
      </c>
    </row>
    <row r="727" spans="1:5" x14ac:dyDescent="0.25">
      <c r="A727" s="299"/>
      <c r="B727" s="302"/>
      <c r="C727" s="303"/>
      <c r="D727" s="305"/>
      <c r="E727" s="171" t="s">
        <v>1054</v>
      </c>
    </row>
    <row r="728" spans="1:5" x14ac:dyDescent="0.25">
      <c r="A728" s="290" t="s">
        <v>1426</v>
      </c>
      <c r="B728" s="292" t="s">
        <v>1424</v>
      </c>
      <c r="C728" s="293"/>
      <c r="D728" s="296" t="s">
        <v>40</v>
      </c>
      <c r="E728" s="172" t="s">
        <v>1053</v>
      </c>
    </row>
    <row r="729" spans="1:5" x14ac:dyDescent="0.25">
      <c r="A729" s="291"/>
      <c r="B729" s="294"/>
      <c r="C729" s="295"/>
      <c r="D729" s="297"/>
      <c r="E729" s="173" t="s">
        <v>1054</v>
      </c>
    </row>
    <row r="730" spans="1:5" x14ac:dyDescent="0.25">
      <c r="A730" s="298" t="s">
        <v>1427</v>
      </c>
      <c r="B730" s="300" t="s">
        <v>1424</v>
      </c>
      <c r="C730" s="301"/>
      <c r="D730" s="304" t="s">
        <v>40</v>
      </c>
      <c r="E730" s="170" t="s">
        <v>1053</v>
      </c>
    </row>
    <row r="731" spans="1:5" x14ac:dyDescent="0.25">
      <c r="A731" s="299"/>
      <c r="B731" s="302"/>
      <c r="C731" s="303"/>
      <c r="D731" s="305"/>
      <c r="E731" s="171" t="s">
        <v>1054</v>
      </c>
    </row>
    <row r="732" spans="1:5" x14ac:dyDescent="0.25">
      <c r="A732" s="290" t="s">
        <v>1428</v>
      </c>
      <c r="B732" s="292" t="s">
        <v>1424</v>
      </c>
      <c r="C732" s="293"/>
      <c r="D732" s="296" t="s">
        <v>40</v>
      </c>
      <c r="E732" s="172" t="s">
        <v>1053</v>
      </c>
    </row>
    <row r="733" spans="1:5" x14ac:dyDescent="0.25">
      <c r="A733" s="291"/>
      <c r="B733" s="294"/>
      <c r="C733" s="295"/>
      <c r="D733" s="297"/>
      <c r="E733" s="173" t="s">
        <v>1054</v>
      </c>
    </row>
    <row r="734" spans="1:5" x14ac:dyDescent="0.25">
      <c r="A734" s="298" t="s">
        <v>1429</v>
      </c>
      <c r="B734" s="300" t="s">
        <v>1365</v>
      </c>
      <c r="C734" s="301"/>
      <c r="D734" s="304" t="s">
        <v>40</v>
      </c>
      <c r="E734" s="170" t="s">
        <v>1053</v>
      </c>
    </row>
    <row r="735" spans="1:5" x14ac:dyDescent="0.25">
      <c r="A735" s="299"/>
      <c r="B735" s="302"/>
      <c r="C735" s="303"/>
      <c r="D735" s="305"/>
      <c r="E735" s="171" t="s">
        <v>1054</v>
      </c>
    </row>
    <row r="736" spans="1:5" x14ac:dyDescent="0.25">
      <c r="A736" s="290" t="s">
        <v>1306</v>
      </c>
      <c r="B736" s="292"/>
      <c r="C736" s="293"/>
      <c r="D736" s="296" t="s">
        <v>40</v>
      </c>
      <c r="E736" s="172" t="s">
        <v>1053</v>
      </c>
    </row>
    <row r="737" spans="1:5" x14ac:dyDescent="0.25">
      <c r="A737" s="291"/>
      <c r="B737" s="294"/>
      <c r="C737" s="295"/>
      <c r="D737" s="297"/>
      <c r="E737" s="173" t="s">
        <v>1054</v>
      </c>
    </row>
    <row r="738" spans="1:5" x14ac:dyDescent="0.25">
      <c r="A738" s="298" t="s">
        <v>1325</v>
      </c>
      <c r="B738" s="300"/>
      <c r="C738" s="301"/>
      <c r="D738" s="304" t="s">
        <v>40</v>
      </c>
      <c r="E738" s="170" t="s">
        <v>1053</v>
      </c>
    </row>
    <row r="739" spans="1:5" x14ac:dyDescent="0.25">
      <c r="A739" s="299"/>
      <c r="B739" s="302"/>
      <c r="C739" s="303"/>
      <c r="D739" s="305"/>
      <c r="E739" s="171" t="s">
        <v>1054</v>
      </c>
    </row>
    <row r="740" spans="1:5" x14ac:dyDescent="0.25">
      <c r="A740" s="290" t="s">
        <v>1331</v>
      </c>
      <c r="B740" s="292"/>
      <c r="C740" s="293"/>
      <c r="D740" s="296" t="s">
        <v>40</v>
      </c>
      <c r="E740" s="172" t="s">
        <v>1053</v>
      </c>
    </row>
    <row r="741" spans="1:5" x14ac:dyDescent="0.25">
      <c r="A741" s="291"/>
      <c r="B741" s="294"/>
      <c r="C741" s="295"/>
      <c r="D741" s="297"/>
      <c r="E741" s="173" t="s">
        <v>1054</v>
      </c>
    </row>
    <row r="742" spans="1:5" x14ac:dyDescent="0.25">
      <c r="A742" s="298" t="s">
        <v>1344</v>
      </c>
      <c r="B742" s="300"/>
      <c r="C742" s="301"/>
      <c r="D742" s="304" t="s">
        <v>40</v>
      </c>
      <c r="E742" s="170" t="s">
        <v>1053</v>
      </c>
    </row>
    <row r="743" spans="1:5" x14ac:dyDescent="0.25">
      <c r="A743" s="299"/>
      <c r="B743" s="302"/>
      <c r="C743" s="303"/>
      <c r="D743" s="305"/>
      <c r="E743" s="171" t="s">
        <v>1054</v>
      </c>
    </row>
    <row r="744" spans="1:5" x14ac:dyDescent="0.25">
      <c r="A744" s="290" t="s">
        <v>1365</v>
      </c>
      <c r="B744" s="292"/>
      <c r="C744" s="293"/>
      <c r="D744" s="296" t="s">
        <v>40</v>
      </c>
      <c r="E744" s="172" t="s">
        <v>1053</v>
      </c>
    </row>
    <row r="745" spans="1:5" x14ac:dyDescent="0.25">
      <c r="A745" s="291"/>
      <c r="B745" s="294"/>
      <c r="C745" s="295"/>
      <c r="D745" s="297"/>
      <c r="E745" s="173" t="s">
        <v>1054</v>
      </c>
    </row>
    <row r="746" spans="1:5" x14ac:dyDescent="0.25">
      <c r="A746" s="298" t="s">
        <v>1370</v>
      </c>
      <c r="B746" s="300"/>
      <c r="C746" s="301"/>
      <c r="D746" s="304" t="s">
        <v>40</v>
      </c>
      <c r="E746" s="170" t="s">
        <v>1053</v>
      </c>
    </row>
    <row r="747" spans="1:5" x14ac:dyDescent="0.25">
      <c r="A747" s="299"/>
      <c r="B747" s="302"/>
      <c r="C747" s="303"/>
      <c r="D747" s="305"/>
      <c r="E747" s="171" t="s">
        <v>1054</v>
      </c>
    </row>
    <row r="748" spans="1:5" x14ac:dyDescent="0.25">
      <c r="A748" s="290" t="s">
        <v>1377</v>
      </c>
      <c r="B748" s="292"/>
      <c r="C748" s="293"/>
      <c r="D748" s="296" t="s">
        <v>40</v>
      </c>
      <c r="E748" s="172" t="s">
        <v>1053</v>
      </c>
    </row>
    <row r="749" spans="1:5" x14ac:dyDescent="0.25">
      <c r="A749" s="291"/>
      <c r="B749" s="294"/>
      <c r="C749" s="295"/>
      <c r="D749" s="297"/>
      <c r="E749" s="173" t="s">
        <v>1054</v>
      </c>
    </row>
    <row r="750" spans="1:5" x14ac:dyDescent="0.25">
      <c r="A750" s="298" t="s">
        <v>1386</v>
      </c>
      <c r="B750" s="300"/>
      <c r="C750" s="301"/>
      <c r="D750" s="304" t="s">
        <v>40</v>
      </c>
      <c r="E750" s="170" t="s">
        <v>1053</v>
      </c>
    </row>
    <row r="751" spans="1:5" x14ac:dyDescent="0.25">
      <c r="A751" s="299"/>
      <c r="B751" s="302"/>
      <c r="C751" s="303"/>
      <c r="D751" s="305"/>
      <c r="E751" s="171" t="s">
        <v>1054</v>
      </c>
    </row>
    <row r="752" spans="1:5" x14ac:dyDescent="0.25">
      <c r="A752" s="290" t="s">
        <v>1401</v>
      </c>
      <c r="B752" s="292"/>
      <c r="C752" s="293"/>
      <c r="D752" s="296" t="s">
        <v>40</v>
      </c>
      <c r="E752" s="172" t="s">
        <v>1053</v>
      </c>
    </row>
    <row r="753" spans="1:5" x14ac:dyDescent="0.25">
      <c r="A753" s="291"/>
      <c r="B753" s="294"/>
      <c r="C753" s="295"/>
      <c r="D753" s="297"/>
      <c r="E753" s="173" t="s">
        <v>1054</v>
      </c>
    </row>
    <row r="754" spans="1:5" x14ac:dyDescent="0.25">
      <c r="A754" s="298" t="s">
        <v>1412</v>
      </c>
      <c r="B754" s="300"/>
      <c r="C754" s="301"/>
      <c r="D754" s="304" t="s">
        <v>40</v>
      </c>
      <c r="E754" s="170" t="s">
        <v>1053</v>
      </c>
    </row>
    <row r="755" spans="1:5" x14ac:dyDescent="0.25">
      <c r="A755" s="299"/>
      <c r="B755" s="302"/>
      <c r="C755" s="303"/>
      <c r="D755" s="305"/>
      <c r="E755" s="171" t="s">
        <v>1054</v>
      </c>
    </row>
    <row r="756" spans="1:5" x14ac:dyDescent="0.25">
      <c r="A756" s="290" t="s">
        <v>1417</v>
      </c>
      <c r="B756" s="292"/>
      <c r="C756" s="293"/>
      <c r="D756" s="296" t="s">
        <v>40</v>
      </c>
      <c r="E756" s="172" t="s">
        <v>1053</v>
      </c>
    </row>
    <row r="757" spans="1:5" x14ac:dyDescent="0.25">
      <c r="A757" s="291"/>
      <c r="B757" s="294"/>
      <c r="C757" s="295"/>
      <c r="D757" s="297"/>
      <c r="E757" s="173" t="s">
        <v>1054</v>
      </c>
    </row>
    <row r="758" spans="1:5" x14ac:dyDescent="0.25">
      <c r="A758" s="298" t="s">
        <v>1352</v>
      </c>
      <c r="B758" s="300"/>
      <c r="C758" s="301"/>
      <c r="D758" s="304" t="s">
        <v>40</v>
      </c>
      <c r="E758" s="170" t="s">
        <v>1053</v>
      </c>
    </row>
    <row r="759" spans="1:5" x14ac:dyDescent="0.25">
      <c r="A759" s="299"/>
      <c r="B759" s="302"/>
      <c r="C759" s="303"/>
      <c r="D759" s="305"/>
      <c r="E759" s="171" t="s">
        <v>1054</v>
      </c>
    </row>
    <row r="760" spans="1:5" x14ac:dyDescent="0.25">
      <c r="A760" s="290" t="s">
        <v>1430</v>
      </c>
      <c r="B760" s="292" t="s">
        <v>1331</v>
      </c>
      <c r="C760" s="293"/>
      <c r="D760" s="296" t="s">
        <v>40</v>
      </c>
      <c r="E760" s="172" t="s">
        <v>1053</v>
      </c>
    </row>
    <row r="761" spans="1:5" x14ac:dyDescent="0.25">
      <c r="A761" s="291"/>
      <c r="B761" s="294"/>
      <c r="C761" s="295"/>
      <c r="D761" s="297"/>
      <c r="E761" s="173" t="s">
        <v>1054</v>
      </c>
    </row>
    <row r="762" spans="1:5" x14ac:dyDescent="0.25">
      <c r="A762" s="298" t="s">
        <v>1431</v>
      </c>
      <c r="B762" s="300" t="s">
        <v>1344</v>
      </c>
      <c r="C762" s="301"/>
      <c r="D762" s="304" t="s">
        <v>40</v>
      </c>
      <c r="E762" s="170" t="s">
        <v>1053</v>
      </c>
    </row>
    <row r="763" spans="1:5" x14ac:dyDescent="0.25">
      <c r="A763" s="299"/>
      <c r="B763" s="302"/>
      <c r="C763" s="303"/>
      <c r="D763" s="305"/>
      <c r="E763" s="171" t="s">
        <v>1054</v>
      </c>
    </row>
    <row r="764" spans="1:5" x14ac:dyDescent="0.25">
      <c r="A764" s="290" t="s">
        <v>1432</v>
      </c>
      <c r="B764" s="292" t="s">
        <v>1352</v>
      </c>
      <c r="C764" s="293"/>
      <c r="D764" s="296" t="s">
        <v>40</v>
      </c>
      <c r="E764" s="172" t="s">
        <v>1053</v>
      </c>
    </row>
    <row r="765" spans="1:5" x14ac:dyDescent="0.25">
      <c r="A765" s="291"/>
      <c r="B765" s="294"/>
      <c r="C765" s="295"/>
      <c r="D765" s="297"/>
      <c r="E765" s="173" t="s">
        <v>1054</v>
      </c>
    </row>
    <row r="766" spans="1:5" x14ac:dyDescent="0.25">
      <c r="A766" s="298" t="s">
        <v>1433</v>
      </c>
      <c r="B766" s="300" t="s">
        <v>1377</v>
      </c>
      <c r="C766" s="301"/>
      <c r="D766" s="304" t="s">
        <v>40</v>
      </c>
      <c r="E766" s="170" t="s">
        <v>1053</v>
      </c>
    </row>
    <row r="767" spans="1:5" x14ac:dyDescent="0.25">
      <c r="A767" s="299"/>
      <c r="B767" s="302"/>
      <c r="C767" s="303"/>
      <c r="D767" s="305"/>
      <c r="E767" s="171" t="s">
        <v>1054</v>
      </c>
    </row>
    <row r="768" spans="1:5" x14ac:dyDescent="0.25">
      <c r="A768" s="290" t="s">
        <v>1434</v>
      </c>
      <c r="B768" s="292" t="s">
        <v>1386</v>
      </c>
      <c r="C768" s="293"/>
      <c r="D768" s="296" t="s">
        <v>40</v>
      </c>
      <c r="E768" s="172" t="s">
        <v>1053</v>
      </c>
    </row>
    <row r="769" spans="1:5" x14ac:dyDescent="0.25">
      <c r="A769" s="291"/>
      <c r="B769" s="294"/>
      <c r="C769" s="295"/>
      <c r="D769" s="297"/>
      <c r="E769" s="173" t="s">
        <v>1054</v>
      </c>
    </row>
    <row r="770" spans="1:5" x14ac:dyDescent="0.25">
      <c r="A770" s="298" t="s">
        <v>1435</v>
      </c>
      <c r="B770" s="300" t="s">
        <v>1412</v>
      </c>
      <c r="C770" s="301"/>
      <c r="D770" s="304" t="s">
        <v>40</v>
      </c>
      <c r="E770" s="170" t="s">
        <v>1053</v>
      </c>
    </row>
    <row r="771" spans="1:5" x14ac:dyDescent="0.25">
      <c r="A771" s="299"/>
      <c r="B771" s="302"/>
      <c r="C771" s="303"/>
      <c r="D771" s="305"/>
      <c r="E771" s="171" t="s">
        <v>1054</v>
      </c>
    </row>
    <row r="772" spans="1:5" x14ac:dyDescent="0.25">
      <c r="A772" s="290" t="s">
        <v>1436</v>
      </c>
      <c r="B772" s="292" t="s">
        <v>1424</v>
      </c>
      <c r="C772" s="293"/>
      <c r="D772" s="296" t="s">
        <v>40</v>
      </c>
      <c r="E772" s="172" t="s">
        <v>1053</v>
      </c>
    </row>
    <row r="773" spans="1:5" x14ac:dyDescent="0.25">
      <c r="A773" s="291"/>
      <c r="B773" s="294"/>
      <c r="C773" s="295"/>
      <c r="D773" s="297"/>
      <c r="E773" s="173" t="s">
        <v>1054</v>
      </c>
    </row>
    <row r="774" spans="1:5" x14ac:dyDescent="0.25">
      <c r="A774" s="298" t="s">
        <v>1424</v>
      </c>
      <c r="B774" s="300"/>
      <c r="C774" s="301"/>
      <c r="D774" s="304" t="s">
        <v>40</v>
      </c>
      <c r="E774" s="170" t="s">
        <v>1053</v>
      </c>
    </row>
    <row r="775" spans="1:5" x14ac:dyDescent="0.25">
      <c r="A775" s="299"/>
      <c r="B775" s="302"/>
      <c r="C775" s="303"/>
      <c r="D775" s="305"/>
      <c r="E775" s="171" t="s">
        <v>1054</v>
      </c>
    </row>
    <row r="776" spans="1:5" x14ac:dyDescent="0.25">
      <c r="A776" s="168" t="s">
        <v>1437</v>
      </c>
      <c r="B776" s="279"/>
      <c r="C776" s="280"/>
      <c r="D776" s="158" t="s">
        <v>40</v>
      </c>
      <c r="E776" s="169"/>
    </row>
    <row r="777" spans="1:5" x14ac:dyDescent="0.25">
      <c r="A777" s="298" t="s">
        <v>1438</v>
      </c>
      <c r="B777" s="300" t="s">
        <v>1306</v>
      </c>
      <c r="C777" s="301"/>
      <c r="D777" s="304" t="s">
        <v>40</v>
      </c>
      <c r="E777" s="170" t="s">
        <v>1053</v>
      </c>
    </row>
    <row r="778" spans="1:5" x14ac:dyDescent="0.25">
      <c r="A778" s="299"/>
      <c r="B778" s="302"/>
      <c r="C778" s="303"/>
      <c r="D778" s="305"/>
      <c r="E778" s="171" t="s">
        <v>1054</v>
      </c>
    </row>
    <row r="779" spans="1:5" x14ac:dyDescent="0.25">
      <c r="A779" s="290" t="s">
        <v>1439</v>
      </c>
      <c r="B779" s="292" t="s">
        <v>1424</v>
      </c>
      <c r="C779" s="293"/>
      <c r="D779" s="296" t="s">
        <v>40</v>
      </c>
      <c r="E779" s="172" t="s">
        <v>1053</v>
      </c>
    </row>
    <row r="780" spans="1:5" x14ac:dyDescent="0.25">
      <c r="A780" s="291"/>
      <c r="B780" s="294"/>
      <c r="C780" s="295"/>
      <c r="D780" s="297"/>
      <c r="E780" s="173" t="s">
        <v>1054</v>
      </c>
    </row>
    <row r="781" spans="1:5" x14ac:dyDescent="0.25">
      <c r="A781" s="298" t="s">
        <v>1440</v>
      </c>
      <c r="B781" s="300" t="s">
        <v>1404</v>
      </c>
      <c r="C781" s="301"/>
      <c r="D781" s="304" t="s">
        <v>40</v>
      </c>
      <c r="E781" s="170" t="s">
        <v>1053</v>
      </c>
    </row>
    <row r="782" spans="1:5" x14ac:dyDescent="0.25">
      <c r="A782" s="299"/>
      <c r="B782" s="302"/>
      <c r="C782" s="303"/>
      <c r="D782" s="305"/>
      <c r="E782" s="171" t="s">
        <v>1054</v>
      </c>
    </row>
    <row r="783" spans="1:5" x14ac:dyDescent="0.25">
      <c r="A783" s="290" t="s">
        <v>1441</v>
      </c>
      <c r="B783" s="292" t="s">
        <v>1424</v>
      </c>
      <c r="C783" s="293"/>
      <c r="D783" s="296" t="s">
        <v>40</v>
      </c>
      <c r="E783" s="172" t="s">
        <v>1053</v>
      </c>
    </row>
    <row r="784" spans="1:5" x14ac:dyDescent="0.25">
      <c r="A784" s="291"/>
      <c r="B784" s="294"/>
      <c r="C784" s="295"/>
      <c r="D784" s="297"/>
      <c r="E784" s="173" t="s">
        <v>1054</v>
      </c>
    </row>
    <row r="785" spans="1:5" x14ac:dyDescent="0.25">
      <c r="A785" s="298" t="s">
        <v>1442</v>
      </c>
      <c r="B785" s="300" t="s">
        <v>1344</v>
      </c>
      <c r="C785" s="301"/>
      <c r="D785" s="304" t="s">
        <v>40</v>
      </c>
      <c r="E785" s="170" t="s">
        <v>1053</v>
      </c>
    </row>
    <row r="786" spans="1:5" x14ac:dyDescent="0.25">
      <c r="A786" s="299"/>
      <c r="B786" s="302"/>
      <c r="C786" s="303"/>
      <c r="D786" s="305"/>
      <c r="E786" s="171" t="s">
        <v>1054</v>
      </c>
    </row>
    <row r="787" spans="1:5" x14ac:dyDescent="0.25">
      <c r="A787" s="290" t="s">
        <v>1443</v>
      </c>
      <c r="B787" s="292" t="s">
        <v>1344</v>
      </c>
      <c r="C787" s="293"/>
      <c r="D787" s="296" t="s">
        <v>40</v>
      </c>
      <c r="E787" s="172" t="s">
        <v>1053</v>
      </c>
    </row>
    <row r="788" spans="1:5" x14ac:dyDescent="0.25">
      <c r="A788" s="291"/>
      <c r="B788" s="294"/>
      <c r="C788" s="295"/>
      <c r="D788" s="297"/>
      <c r="E788" s="173" t="s">
        <v>1054</v>
      </c>
    </row>
    <row r="789" spans="1:5" x14ac:dyDescent="0.25">
      <c r="A789" s="298" t="s">
        <v>1404</v>
      </c>
      <c r="B789" s="300"/>
      <c r="C789" s="301"/>
      <c r="D789" s="304" t="s">
        <v>40</v>
      </c>
      <c r="E789" s="170" t="s">
        <v>1053</v>
      </c>
    </row>
    <row r="790" spans="1:5" x14ac:dyDescent="0.25">
      <c r="A790" s="299"/>
      <c r="B790" s="302"/>
      <c r="C790" s="303"/>
      <c r="D790" s="305"/>
      <c r="E790" s="171" t="s">
        <v>1054</v>
      </c>
    </row>
    <row r="791" spans="1:5" x14ac:dyDescent="0.25">
      <c r="A791" s="290" t="s">
        <v>1444</v>
      </c>
      <c r="B791" s="292"/>
      <c r="C791" s="293"/>
      <c r="D791" s="296" t="s">
        <v>41</v>
      </c>
      <c r="E791" s="172" t="s">
        <v>1053</v>
      </c>
    </row>
    <row r="792" spans="1:5" x14ac:dyDescent="0.25">
      <c r="A792" s="291"/>
      <c r="B792" s="294"/>
      <c r="C792" s="295"/>
      <c r="D792" s="297"/>
      <c r="E792" s="173" t="s">
        <v>1054</v>
      </c>
    </row>
    <row r="793" spans="1:5" x14ac:dyDescent="0.25">
      <c r="A793" s="298" t="s">
        <v>1445</v>
      </c>
      <c r="B793" s="300"/>
      <c r="C793" s="301"/>
      <c r="D793" s="304" t="s">
        <v>41</v>
      </c>
      <c r="E793" s="170" t="s">
        <v>1053</v>
      </c>
    </row>
    <row r="794" spans="1:5" x14ac:dyDescent="0.25">
      <c r="A794" s="299"/>
      <c r="B794" s="302"/>
      <c r="C794" s="303"/>
      <c r="D794" s="305"/>
      <c r="E794" s="171" t="s">
        <v>1054</v>
      </c>
    </row>
    <row r="795" spans="1:5" x14ac:dyDescent="0.25">
      <c r="A795" s="290" t="s">
        <v>1446</v>
      </c>
      <c r="B795" s="292"/>
      <c r="C795" s="293"/>
      <c r="D795" s="296" t="s">
        <v>41</v>
      </c>
      <c r="E795" s="172" t="s">
        <v>1053</v>
      </c>
    </row>
    <row r="796" spans="1:5" x14ac:dyDescent="0.25">
      <c r="A796" s="291"/>
      <c r="B796" s="294"/>
      <c r="C796" s="295"/>
      <c r="D796" s="297"/>
      <c r="E796" s="173" t="s">
        <v>1054</v>
      </c>
    </row>
    <row r="797" spans="1:5" x14ac:dyDescent="0.25">
      <c r="A797" s="298" t="s">
        <v>1447</v>
      </c>
      <c r="B797" s="300"/>
      <c r="C797" s="301"/>
      <c r="D797" s="304" t="s">
        <v>41</v>
      </c>
      <c r="E797" s="170" t="s">
        <v>1053</v>
      </c>
    </row>
    <row r="798" spans="1:5" x14ac:dyDescent="0.25">
      <c r="A798" s="299"/>
      <c r="B798" s="302"/>
      <c r="C798" s="303"/>
      <c r="D798" s="305"/>
      <c r="E798" s="171" t="s">
        <v>1054</v>
      </c>
    </row>
    <row r="799" spans="1:5" x14ac:dyDescent="0.25">
      <c r="A799" s="290" t="s">
        <v>1448</v>
      </c>
      <c r="B799" s="292"/>
      <c r="C799" s="293"/>
      <c r="D799" s="296" t="s">
        <v>41</v>
      </c>
      <c r="E799" s="172" t="s">
        <v>1053</v>
      </c>
    </row>
    <row r="800" spans="1:5" x14ac:dyDescent="0.25">
      <c r="A800" s="291"/>
      <c r="B800" s="294"/>
      <c r="C800" s="295"/>
      <c r="D800" s="297"/>
      <c r="E800" s="173" t="s">
        <v>1054</v>
      </c>
    </row>
    <row r="801" spans="1:5" x14ac:dyDescent="0.25">
      <c r="A801" s="298" t="s">
        <v>1449</v>
      </c>
      <c r="B801" s="300"/>
      <c r="C801" s="301"/>
      <c r="D801" s="304" t="s">
        <v>41</v>
      </c>
      <c r="E801" s="170" t="s">
        <v>1053</v>
      </c>
    </row>
    <row r="802" spans="1:5" x14ac:dyDescent="0.25">
      <c r="A802" s="299"/>
      <c r="B802" s="302"/>
      <c r="C802" s="303"/>
      <c r="D802" s="305"/>
      <c r="E802" s="171" t="s">
        <v>1054</v>
      </c>
    </row>
    <row r="803" spans="1:5" x14ac:dyDescent="0.25">
      <c r="A803" s="290" t="s">
        <v>1450</v>
      </c>
      <c r="B803" s="292"/>
      <c r="C803" s="293"/>
      <c r="D803" s="296" t="s">
        <v>41</v>
      </c>
      <c r="E803" s="172" t="s">
        <v>1053</v>
      </c>
    </row>
    <row r="804" spans="1:5" x14ac:dyDescent="0.25">
      <c r="A804" s="291"/>
      <c r="B804" s="294"/>
      <c r="C804" s="295"/>
      <c r="D804" s="297"/>
      <c r="E804" s="173" t="s">
        <v>1054</v>
      </c>
    </row>
    <row r="805" spans="1:5" x14ac:dyDescent="0.25">
      <c r="A805" s="298" t="s">
        <v>1451</v>
      </c>
      <c r="B805" s="300"/>
      <c r="C805" s="301"/>
      <c r="D805" s="304" t="s">
        <v>41</v>
      </c>
      <c r="E805" s="170" t="s">
        <v>1053</v>
      </c>
    </row>
    <row r="806" spans="1:5" x14ac:dyDescent="0.25">
      <c r="A806" s="299"/>
      <c r="B806" s="302"/>
      <c r="C806" s="303"/>
      <c r="D806" s="305"/>
      <c r="E806" s="171" t="s">
        <v>1054</v>
      </c>
    </row>
    <row r="807" spans="1:5" x14ac:dyDescent="0.25">
      <c r="A807" s="290" t="s">
        <v>1452</v>
      </c>
      <c r="B807" s="292"/>
      <c r="C807" s="293"/>
      <c r="D807" s="296" t="s">
        <v>41</v>
      </c>
      <c r="E807" s="172" t="s">
        <v>1053</v>
      </c>
    </row>
    <row r="808" spans="1:5" x14ac:dyDescent="0.25">
      <c r="A808" s="291"/>
      <c r="B808" s="294"/>
      <c r="C808" s="295"/>
      <c r="D808" s="297"/>
      <c r="E808" s="173" t="s">
        <v>1054</v>
      </c>
    </row>
    <row r="809" spans="1:5" x14ac:dyDescent="0.25">
      <c r="A809" s="298" t="s">
        <v>1453</v>
      </c>
      <c r="B809" s="300"/>
      <c r="C809" s="301"/>
      <c r="D809" s="304" t="s">
        <v>41</v>
      </c>
      <c r="E809" s="170" t="s">
        <v>1053</v>
      </c>
    </row>
    <row r="810" spans="1:5" x14ac:dyDescent="0.25">
      <c r="A810" s="299"/>
      <c r="B810" s="302"/>
      <c r="C810" s="303"/>
      <c r="D810" s="305"/>
      <c r="E810" s="171" t="s">
        <v>1054</v>
      </c>
    </row>
    <row r="811" spans="1:5" x14ac:dyDescent="0.25">
      <c r="A811" s="290" t="s">
        <v>1454</v>
      </c>
      <c r="B811" s="292"/>
      <c r="C811" s="293"/>
      <c r="D811" s="296" t="s">
        <v>41</v>
      </c>
      <c r="E811" s="172" t="s">
        <v>1053</v>
      </c>
    </row>
    <row r="812" spans="1:5" x14ac:dyDescent="0.25">
      <c r="A812" s="291"/>
      <c r="B812" s="294"/>
      <c r="C812" s="295"/>
      <c r="D812" s="297"/>
      <c r="E812" s="173" t="s">
        <v>1054</v>
      </c>
    </row>
    <row r="813" spans="1:5" x14ac:dyDescent="0.25">
      <c r="A813" s="298" t="s">
        <v>1455</v>
      </c>
      <c r="B813" s="300"/>
      <c r="C813" s="301"/>
      <c r="D813" s="304" t="s">
        <v>41</v>
      </c>
      <c r="E813" s="170" t="s">
        <v>1053</v>
      </c>
    </row>
    <row r="814" spans="1:5" x14ac:dyDescent="0.25">
      <c r="A814" s="299"/>
      <c r="B814" s="302"/>
      <c r="C814" s="303"/>
      <c r="D814" s="305"/>
      <c r="E814" s="171" t="s">
        <v>1054</v>
      </c>
    </row>
    <row r="815" spans="1:5" x14ac:dyDescent="0.25">
      <c r="A815" s="290" t="s">
        <v>1456</v>
      </c>
      <c r="B815" s="292"/>
      <c r="C815" s="293"/>
      <c r="D815" s="296" t="s">
        <v>41</v>
      </c>
      <c r="E815" s="172" t="s">
        <v>1053</v>
      </c>
    </row>
    <row r="816" spans="1:5" x14ac:dyDescent="0.25">
      <c r="A816" s="291"/>
      <c r="B816" s="294"/>
      <c r="C816" s="295"/>
      <c r="D816" s="297"/>
      <c r="E816" s="173" t="s">
        <v>1054</v>
      </c>
    </row>
    <row r="817" spans="1:5" x14ac:dyDescent="0.25">
      <c r="A817" s="298" t="s">
        <v>1457</v>
      </c>
      <c r="B817" s="300"/>
      <c r="C817" s="301"/>
      <c r="D817" s="304" t="s">
        <v>41</v>
      </c>
      <c r="E817" s="170" t="s">
        <v>1053</v>
      </c>
    </row>
    <row r="818" spans="1:5" x14ac:dyDescent="0.25">
      <c r="A818" s="299"/>
      <c r="B818" s="302"/>
      <c r="C818" s="303"/>
      <c r="D818" s="305"/>
      <c r="E818" s="171" t="s">
        <v>1054</v>
      </c>
    </row>
    <row r="819" spans="1:5" x14ac:dyDescent="0.25">
      <c r="A819" s="290" t="s">
        <v>1458</v>
      </c>
      <c r="B819" s="292"/>
      <c r="C819" s="293"/>
      <c r="D819" s="296" t="s">
        <v>41</v>
      </c>
      <c r="E819" s="172" t="s">
        <v>1053</v>
      </c>
    </row>
    <row r="820" spans="1:5" x14ac:dyDescent="0.25">
      <c r="A820" s="291"/>
      <c r="B820" s="294"/>
      <c r="C820" s="295"/>
      <c r="D820" s="297"/>
      <c r="E820" s="173" t="s">
        <v>1054</v>
      </c>
    </row>
    <row r="821" spans="1:5" x14ac:dyDescent="0.25">
      <c r="A821" s="298" t="s">
        <v>1459</v>
      </c>
      <c r="B821" s="300"/>
      <c r="C821" s="301"/>
      <c r="D821" s="304" t="s">
        <v>41</v>
      </c>
      <c r="E821" s="170" t="s">
        <v>1053</v>
      </c>
    </row>
    <row r="822" spans="1:5" x14ac:dyDescent="0.25">
      <c r="A822" s="299"/>
      <c r="B822" s="302"/>
      <c r="C822" s="303"/>
      <c r="D822" s="305"/>
      <c r="E822" s="171" t="s">
        <v>1054</v>
      </c>
    </row>
    <row r="823" spans="1:5" x14ac:dyDescent="0.25">
      <c r="A823" s="290" t="s">
        <v>1460</v>
      </c>
      <c r="B823" s="292"/>
      <c r="C823" s="293"/>
      <c r="D823" s="296" t="s">
        <v>41</v>
      </c>
      <c r="E823" s="172" t="s">
        <v>1053</v>
      </c>
    </row>
    <row r="824" spans="1:5" x14ac:dyDescent="0.25">
      <c r="A824" s="291"/>
      <c r="B824" s="294"/>
      <c r="C824" s="295"/>
      <c r="D824" s="297"/>
      <c r="E824" s="173" t="s">
        <v>1054</v>
      </c>
    </row>
    <row r="825" spans="1:5" x14ac:dyDescent="0.25">
      <c r="A825" s="298" t="s">
        <v>1461</v>
      </c>
      <c r="B825" s="300"/>
      <c r="C825" s="301"/>
      <c r="D825" s="304" t="s">
        <v>41</v>
      </c>
      <c r="E825" s="170" t="s">
        <v>1053</v>
      </c>
    </row>
    <row r="826" spans="1:5" x14ac:dyDescent="0.25">
      <c r="A826" s="299"/>
      <c r="B826" s="302"/>
      <c r="C826" s="303"/>
      <c r="D826" s="305"/>
      <c r="E826" s="171" t="s">
        <v>1054</v>
      </c>
    </row>
    <row r="827" spans="1:5" x14ac:dyDescent="0.25">
      <c r="A827" s="290" t="s">
        <v>1462</v>
      </c>
      <c r="B827" s="292" t="s">
        <v>1463</v>
      </c>
      <c r="C827" s="293"/>
      <c r="D827" s="296" t="s">
        <v>41</v>
      </c>
      <c r="E827" s="172" t="s">
        <v>1053</v>
      </c>
    </row>
    <row r="828" spans="1:5" x14ac:dyDescent="0.25">
      <c r="A828" s="291"/>
      <c r="B828" s="294"/>
      <c r="C828" s="295"/>
      <c r="D828" s="297"/>
      <c r="E828" s="173" t="s">
        <v>1054</v>
      </c>
    </row>
    <row r="829" spans="1:5" x14ac:dyDescent="0.25">
      <c r="A829" s="298" t="s">
        <v>1464</v>
      </c>
      <c r="B829" s="300" t="s">
        <v>1463</v>
      </c>
      <c r="C829" s="301"/>
      <c r="D829" s="304" t="s">
        <v>41</v>
      </c>
      <c r="E829" s="170" t="s">
        <v>1053</v>
      </c>
    </row>
    <row r="830" spans="1:5" x14ac:dyDescent="0.25">
      <c r="A830" s="299"/>
      <c r="B830" s="302"/>
      <c r="C830" s="303"/>
      <c r="D830" s="305"/>
      <c r="E830" s="171" t="s">
        <v>1054</v>
      </c>
    </row>
    <row r="831" spans="1:5" x14ac:dyDescent="0.25">
      <c r="A831" s="290" t="s">
        <v>1465</v>
      </c>
      <c r="B831" s="292" t="s">
        <v>1463</v>
      </c>
      <c r="C831" s="293"/>
      <c r="D831" s="296" t="s">
        <v>41</v>
      </c>
      <c r="E831" s="172" t="s">
        <v>1053</v>
      </c>
    </row>
    <row r="832" spans="1:5" x14ac:dyDescent="0.25">
      <c r="A832" s="291"/>
      <c r="B832" s="294"/>
      <c r="C832" s="295"/>
      <c r="D832" s="297"/>
      <c r="E832" s="173" t="s">
        <v>1054</v>
      </c>
    </row>
    <row r="833" spans="1:5" x14ac:dyDescent="0.25">
      <c r="A833" s="298" t="s">
        <v>1466</v>
      </c>
      <c r="B833" s="300" t="s">
        <v>1463</v>
      </c>
      <c r="C833" s="301"/>
      <c r="D833" s="304" t="s">
        <v>41</v>
      </c>
      <c r="E833" s="170" t="s">
        <v>1053</v>
      </c>
    </row>
    <row r="834" spans="1:5" x14ac:dyDescent="0.25">
      <c r="A834" s="299"/>
      <c r="B834" s="302"/>
      <c r="C834" s="303"/>
      <c r="D834" s="305"/>
      <c r="E834" s="171" t="s">
        <v>1054</v>
      </c>
    </row>
    <row r="835" spans="1:5" x14ac:dyDescent="0.25">
      <c r="A835" s="290" t="s">
        <v>1467</v>
      </c>
      <c r="B835" s="292" t="s">
        <v>1463</v>
      </c>
      <c r="C835" s="293"/>
      <c r="D835" s="296" t="s">
        <v>41</v>
      </c>
      <c r="E835" s="172" t="s">
        <v>1053</v>
      </c>
    </row>
    <row r="836" spans="1:5" x14ac:dyDescent="0.25">
      <c r="A836" s="291"/>
      <c r="B836" s="294"/>
      <c r="C836" s="295"/>
      <c r="D836" s="297"/>
      <c r="E836" s="173" t="s">
        <v>1054</v>
      </c>
    </row>
    <row r="837" spans="1:5" x14ac:dyDescent="0.25">
      <c r="A837" s="298" t="s">
        <v>1468</v>
      </c>
      <c r="B837" s="300" t="s">
        <v>1463</v>
      </c>
      <c r="C837" s="301"/>
      <c r="D837" s="304" t="s">
        <v>41</v>
      </c>
      <c r="E837" s="170" t="s">
        <v>1053</v>
      </c>
    </row>
    <row r="838" spans="1:5" x14ac:dyDescent="0.25">
      <c r="A838" s="299"/>
      <c r="B838" s="302"/>
      <c r="C838" s="303"/>
      <c r="D838" s="305"/>
      <c r="E838" s="171" t="s">
        <v>1054</v>
      </c>
    </row>
    <row r="839" spans="1:5" x14ac:dyDescent="0.25">
      <c r="A839" s="290" t="s">
        <v>1469</v>
      </c>
      <c r="B839" s="292" t="s">
        <v>1463</v>
      </c>
      <c r="C839" s="293"/>
      <c r="D839" s="296" t="s">
        <v>41</v>
      </c>
      <c r="E839" s="172" t="s">
        <v>1053</v>
      </c>
    </row>
    <row r="840" spans="1:5" x14ac:dyDescent="0.25">
      <c r="A840" s="291"/>
      <c r="B840" s="294"/>
      <c r="C840" s="295"/>
      <c r="D840" s="297"/>
      <c r="E840" s="173" t="s">
        <v>1054</v>
      </c>
    </row>
    <row r="841" spans="1:5" x14ac:dyDescent="0.25">
      <c r="A841" s="298" t="s">
        <v>1470</v>
      </c>
      <c r="B841" s="300" t="s">
        <v>1463</v>
      </c>
      <c r="C841" s="301"/>
      <c r="D841" s="304" t="s">
        <v>41</v>
      </c>
      <c r="E841" s="170" t="s">
        <v>1053</v>
      </c>
    </row>
    <row r="842" spans="1:5" x14ac:dyDescent="0.25">
      <c r="A842" s="299"/>
      <c r="B842" s="302"/>
      <c r="C842" s="303"/>
      <c r="D842" s="305"/>
      <c r="E842" s="171" t="s">
        <v>1054</v>
      </c>
    </row>
    <row r="843" spans="1:5" x14ac:dyDescent="0.25">
      <c r="A843" s="290" t="s">
        <v>1471</v>
      </c>
      <c r="B843" s="292" t="s">
        <v>1463</v>
      </c>
      <c r="C843" s="293"/>
      <c r="D843" s="296" t="s">
        <v>41</v>
      </c>
      <c r="E843" s="172" t="s">
        <v>1053</v>
      </c>
    </row>
    <row r="844" spans="1:5" x14ac:dyDescent="0.25">
      <c r="A844" s="291"/>
      <c r="B844" s="294"/>
      <c r="C844" s="295"/>
      <c r="D844" s="297"/>
      <c r="E844" s="173" t="s">
        <v>1054</v>
      </c>
    </row>
    <row r="845" spans="1:5" x14ac:dyDescent="0.25">
      <c r="A845" s="298" t="s">
        <v>1472</v>
      </c>
      <c r="B845" s="300" t="s">
        <v>1463</v>
      </c>
      <c r="C845" s="301"/>
      <c r="D845" s="304" t="s">
        <v>41</v>
      </c>
      <c r="E845" s="170" t="s">
        <v>1053</v>
      </c>
    </row>
    <row r="846" spans="1:5" x14ac:dyDescent="0.25">
      <c r="A846" s="299"/>
      <c r="B846" s="302"/>
      <c r="C846" s="303"/>
      <c r="D846" s="305"/>
      <c r="E846" s="171" t="s">
        <v>1054</v>
      </c>
    </row>
    <row r="847" spans="1:5" x14ac:dyDescent="0.25">
      <c r="A847" s="290" t="s">
        <v>1473</v>
      </c>
      <c r="B847" s="292" t="s">
        <v>1463</v>
      </c>
      <c r="C847" s="293"/>
      <c r="D847" s="296" t="s">
        <v>41</v>
      </c>
      <c r="E847" s="172" t="s">
        <v>1053</v>
      </c>
    </row>
    <row r="848" spans="1:5" x14ac:dyDescent="0.25">
      <c r="A848" s="291"/>
      <c r="B848" s="294"/>
      <c r="C848" s="295"/>
      <c r="D848" s="297"/>
      <c r="E848" s="173" t="s">
        <v>1054</v>
      </c>
    </row>
    <row r="849" spans="1:5" x14ac:dyDescent="0.25">
      <c r="A849" s="298" t="s">
        <v>1474</v>
      </c>
      <c r="B849" s="300" t="s">
        <v>1463</v>
      </c>
      <c r="C849" s="301"/>
      <c r="D849" s="304" t="s">
        <v>41</v>
      </c>
      <c r="E849" s="170" t="s">
        <v>1053</v>
      </c>
    </row>
    <row r="850" spans="1:5" x14ac:dyDescent="0.25">
      <c r="A850" s="299"/>
      <c r="B850" s="302"/>
      <c r="C850" s="303"/>
      <c r="D850" s="305"/>
      <c r="E850" s="171" t="s">
        <v>1054</v>
      </c>
    </row>
    <row r="851" spans="1:5" x14ac:dyDescent="0.25">
      <c r="A851" s="290" t="s">
        <v>1172</v>
      </c>
      <c r="B851" s="292" t="s">
        <v>1463</v>
      </c>
      <c r="C851" s="293"/>
      <c r="D851" s="296" t="s">
        <v>41</v>
      </c>
      <c r="E851" s="172" t="s">
        <v>1053</v>
      </c>
    </row>
    <row r="852" spans="1:5" x14ac:dyDescent="0.25">
      <c r="A852" s="291"/>
      <c r="B852" s="294"/>
      <c r="C852" s="295"/>
      <c r="D852" s="297"/>
      <c r="E852" s="173" t="s">
        <v>1054</v>
      </c>
    </row>
    <row r="853" spans="1:5" x14ac:dyDescent="0.25">
      <c r="A853" s="298" t="s">
        <v>1475</v>
      </c>
      <c r="B853" s="300" t="s">
        <v>1463</v>
      </c>
      <c r="C853" s="301"/>
      <c r="D853" s="304" t="s">
        <v>41</v>
      </c>
      <c r="E853" s="170" t="s">
        <v>1053</v>
      </c>
    </row>
    <row r="854" spans="1:5" x14ac:dyDescent="0.25">
      <c r="A854" s="299"/>
      <c r="B854" s="302"/>
      <c r="C854" s="303"/>
      <c r="D854" s="305"/>
      <c r="E854" s="171" t="s">
        <v>1054</v>
      </c>
    </row>
    <row r="855" spans="1:5" x14ac:dyDescent="0.25">
      <c r="A855" s="290" t="s">
        <v>1476</v>
      </c>
      <c r="B855" s="292" t="s">
        <v>1463</v>
      </c>
      <c r="C855" s="293"/>
      <c r="D855" s="296" t="s">
        <v>41</v>
      </c>
      <c r="E855" s="172" t="s">
        <v>1053</v>
      </c>
    </row>
    <row r="856" spans="1:5" x14ac:dyDescent="0.25">
      <c r="A856" s="291"/>
      <c r="B856" s="294"/>
      <c r="C856" s="295"/>
      <c r="D856" s="297"/>
      <c r="E856" s="173" t="s">
        <v>1054</v>
      </c>
    </row>
    <row r="857" spans="1:5" x14ac:dyDescent="0.25">
      <c r="A857" s="298" t="s">
        <v>1477</v>
      </c>
      <c r="B857" s="300" t="s">
        <v>1463</v>
      </c>
      <c r="C857" s="301"/>
      <c r="D857" s="304" t="s">
        <v>41</v>
      </c>
      <c r="E857" s="170" t="s">
        <v>1053</v>
      </c>
    </row>
    <row r="858" spans="1:5" x14ac:dyDescent="0.25">
      <c r="A858" s="299"/>
      <c r="B858" s="302"/>
      <c r="C858" s="303"/>
      <c r="D858" s="305"/>
      <c r="E858" s="171" t="s">
        <v>1054</v>
      </c>
    </row>
    <row r="859" spans="1:5" x14ac:dyDescent="0.25">
      <c r="A859" s="290" t="s">
        <v>1478</v>
      </c>
      <c r="B859" s="292" t="s">
        <v>1463</v>
      </c>
      <c r="C859" s="293"/>
      <c r="D859" s="296" t="s">
        <v>41</v>
      </c>
      <c r="E859" s="172" t="s">
        <v>1053</v>
      </c>
    </row>
    <row r="860" spans="1:5" x14ac:dyDescent="0.25">
      <c r="A860" s="291"/>
      <c r="B860" s="294"/>
      <c r="C860" s="295"/>
      <c r="D860" s="297"/>
      <c r="E860" s="173" t="s">
        <v>1054</v>
      </c>
    </row>
    <row r="861" spans="1:5" x14ac:dyDescent="0.25">
      <c r="A861" s="298" t="s">
        <v>1479</v>
      </c>
      <c r="B861" s="300" t="s">
        <v>1463</v>
      </c>
      <c r="C861" s="301"/>
      <c r="D861" s="304" t="s">
        <v>41</v>
      </c>
      <c r="E861" s="170" t="s">
        <v>1053</v>
      </c>
    </row>
    <row r="862" spans="1:5" x14ac:dyDescent="0.25">
      <c r="A862" s="299"/>
      <c r="B862" s="302"/>
      <c r="C862" s="303"/>
      <c r="D862" s="305"/>
      <c r="E862" s="171" t="s">
        <v>1054</v>
      </c>
    </row>
    <row r="863" spans="1:5" x14ac:dyDescent="0.25">
      <c r="A863" s="290" t="s">
        <v>1480</v>
      </c>
      <c r="B863" s="292" t="s">
        <v>1463</v>
      </c>
      <c r="C863" s="293"/>
      <c r="D863" s="296" t="s">
        <v>41</v>
      </c>
      <c r="E863" s="172" t="s">
        <v>1053</v>
      </c>
    </row>
    <row r="864" spans="1:5" x14ac:dyDescent="0.25">
      <c r="A864" s="291"/>
      <c r="B864" s="294"/>
      <c r="C864" s="295"/>
      <c r="D864" s="297"/>
      <c r="E864" s="173" t="s">
        <v>1054</v>
      </c>
    </row>
    <row r="865" spans="1:5" x14ac:dyDescent="0.25">
      <c r="A865" s="298" t="s">
        <v>1481</v>
      </c>
      <c r="B865" s="300" t="s">
        <v>1463</v>
      </c>
      <c r="C865" s="301"/>
      <c r="D865" s="304" t="s">
        <v>41</v>
      </c>
      <c r="E865" s="170" t="s">
        <v>1053</v>
      </c>
    </row>
    <row r="866" spans="1:5" x14ac:dyDescent="0.25">
      <c r="A866" s="299"/>
      <c r="B866" s="302"/>
      <c r="C866" s="303"/>
      <c r="D866" s="305"/>
      <c r="E866" s="171" t="s">
        <v>1054</v>
      </c>
    </row>
    <row r="867" spans="1:5" x14ac:dyDescent="0.25">
      <c r="A867" s="290" t="s">
        <v>1482</v>
      </c>
      <c r="B867" s="292" t="s">
        <v>1463</v>
      </c>
      <c r="C867" s="293"/>
      <c r="D867" s="296" t="s">
        <v>41</v>
      </c>
      <c r="E867" s="172" t="s">
        <v>1053</v>
      </c>
    </row>
    <row r="868" spans="1:5" x14ac:dyDescent="0.25">
      <c r="A868" s="291"/>
      <c r="B868" s="294"/>
      <c r="C868" s="295"/>
      <c r="D868" s="297"/>
      <c r="E868" s="173" t="s">
        <v>1054</v>
      </c>
    </row>
    <row r="869" spans="1:5" x14ac:dyDescent="0.25">
      <c r="A869" s="298" t="s">
        <v>1483</v>
      </c>
      <c r="B869" s="300" t="s">
        <v>1463</v>
      </c>
      <c r="C869" s="301"/>
      <c r="D869" s="304" t="s">
        <v>41</v>
      </c>
      <c r="E869" s="170" t="s">
        <v>1053</v>
      </c>
    </row>
    <row r="870" spans="1:5" x14ac:dyDescent="0.25">
      <c r="A870" s="299"/>
      <c r="B870" s="302"/>
      <c r="C870" s="303"/>
      <c r="D870" s="305"/>
      <c r="E870" s="171" t="s">
        <v>1054</v>
      </c>
    </row>
    <row r="871" spans="1:5" x14ac:dyDescent="0.25">
      <c r="A871" s="290" t="s">
        <v>1484</v>
      </c>
      <c r="B871" s="292" t="s">
        <v>1485</v>
      </c>
      <c r="C871" s="293"/>
      <c r="D871" s="296" t="s">
        <v>41</v>
      </c>
      <c r="E871" s="172" t="s">
        <v>1053</v>
      </c>
    </row>
    <row r="872" spans="1:5" x14ac:dyDescent="0.25">
      <c r="A872" s="291"/>
      <c r="B872" s="294"/>
      <c r="C872" s="295"/>
      <c r="D872" s="297"/>
      <c r="E872" s="173" t="s">
        <v>1054</v>
      </c>
    </row>
    <row r="873" spans="1:5" x14ac:dyDescent="0.25">
      <c r="A873" s="298" t="s">
        <v>1486</v>
      </c>
      <c r="B873" s="300" t="s">
        <v>1485</v>
      </c>
      <c r="C873" s="301"/>
      <c r="D873" s="304" t="s">
        <v>41</v>
      </c>
      <c r="E873" s="170" t="s">
        <v>1053</v>
      </c>
    </row>
    <row r="874" spans="1:5" x14ac:dyDescent="0.25">
      <c r="A874" s="299"/>
      <c r="B874" s="302"/>
      <c r="C874" s="303"/>
      <c r="D874" s="305"/>
      <c r="E874" s="171" t="s">
        <v>1054</v>
      </c>
    </row>
    <row r="875" spans="1:5" x14ac:dyDescent="0.25">
      <c r="A875" s="290" t="s">
        <v>1487</v>
      </c>
      <c r="B875" s="292" t="s">
        <v>1485</v>
      </c>
      <c r="C875" s="293"/>
      <c r="D875" s="296" t="s">
        <v>41</v>
      </c>
      <c r="E875" s="172" t="s">
        <v>1053</v>
      </c>
    </row>
    <row r="876" spans="1:5" x14ac:dyDescent="0.25">
      <c r="A876" s="291"/>
      <c r="B876" s="294"/>
      <c r="C876" s="295"/>
      <c r="D876" s="297"/>
      <c r="E876" s="173" t="s">
        <v>1054</v>
      </c>
    </row>
    <row r="877" spans="1:5" x14ac:dyDescent="0.25">
      <c r="A877" s="298" t="s">
        <v>1488</v>
      </c>
      <c r="B877" s="300" t="s">
        <v>1485</v>
      </c>
      <c r="C877" s="301"/>
      <c r="D877" s="304" t="s">
        <v>41</v>
      </c>
      <c r="E877" s="170" t="s">
        <v>1053</v>
      </c>
    </row>
    <row r="878" spans="1:5" x14ac:dyDescent="0.25">
      <c r="A878" s="299"/>
      <c r="B878" s="302"/>
      <c r="C878" s="303"/>
      <c r="D878" s="305"/>
      <c r="E878" s="171" t="s">
        <v>1054</v>
      </c>
    </row>
    <row r="879" spans="1:5" x14ac:dyDescent="0.25">
      <c r="A879" s="290" t="s">
        <v>1489</v>
      </c>
      <c r="B879" s="292" t="s">
        <v>1485</v>
      </c>
      <c r="C879" s="293"/>
      <c r="D879" s="296" t="s">
        <v>41</v>
      </c>
      <c r="E879" s="172" t="s">
        <v>1053</v>
      </c>
    </row>
    <row r="880" spans="1:5" x14ac:dyDescent="0.25">
      <c r="A880" s="291"/>
      <c r="B880" s="294"/>
      <c r="C880" s="295"/>
      <c r="D880" s="297"/>
      <c r="E880" s="173" t="s">
        <v>1054</v>
      </c>
    </row>
    <row r="881" spans="1:5" x14ac:dyDescent="0.25">
      <c r="A881" s="298" t="s">
        <v>1490</v>
      </c>
      <c r="B881" s="300" t="s">
        <v>1491</v>
      </c>
      <c r="C881" s="301"/>
      <c r="D881" s="304" t="s">
        <v>41</v>
      </c>
      <c r="E881" s="170" t="s">
        <v>1053</v>
      </c>
    </row>
    <row r="882" spans="1:5" x14ac:dyDescent="0.25">
      <c r="A882" s="299"/>
      <c r="B882" s="302"/>
      <c r="C882" s="303"/>
      <c r="D882" s="305"/>
      <c r="E882" s="171" t="s">
        <v>1054</v>
      </c>
    </row>
    <row r="883" spans="1:5" x14ac:dyDescent="0.25">
      <c r="A883" s="290" t="s">
        <v>1492</v>
      </c>
      <c r="B883" s="292" t="s">
        <v>1491</v>
      </c>
      <c r="C883" s="293"/>
      <c r="D883" s="296" t="s">
        <v>41</v>
      </c>
      <c r="E883" s="172" t="s">
        <v>1053</v>
      </c>
    </row>
    <row r="884" spans="1:5" x14ac:dyDescent="0.25">
      <c r="A884" s="291"/>
      <c r="B884" s="294"/>
      <c r="C884" s="295"/>
      <c r="D884" s="297"/>
      <c r="E884" s="173" t="s">
        <v>1054</v>
      </c>
    </row>
    <row r="885" spans="1:5" x14ac:dyDescent="0.25">
      <c r="A885" s="298" t="s">
        <v>1493</v>
      </c>
      <c r="B885" s="300" t="s">
        <v>1491</v>
      </c>
      <c r="C885" s="301"/>
      <c r="D885" s="304" t="s">
        <v>41</v>
      </c>
      <c r="E885" s="170" t="s">
        <v>1053</v>
      </c>
    </row>
    <row r="886" spans="1:5" x14ac:dyDescent="0.25">
      <c r="A886" s="299"/>
      <c r="B886" s="302"/>
      <c r="C886" s="303"/>
      <c r="D886" s="305"/>
      <c r="E886" s="171" t="s">
        <v>1054</v>
      </c>
    </row>
    <row r="887" spans="1:5" x14ac:dyDescent="0.25">
      <c r="A887" s="290" t="s">
        <v>1494</v>
      </c>
      <c r="B887" s="292" t="s">
        <v>1491</v>
      </c>
      <c r="C887" s="293"/>
      <c r="D887" s="296" t="s">
        <v>41</v>
      </c>
      <c r="E887" s="172" t="s">
        <v>1053</v>
      </c>
    </row>
    <row r="888" spans="1:5" x14ac:dyDescent="0.25">
      <c r="A888" s="291"/>
      <c r="B888" s="294"/>
      <c r="C888" s="295"/>
      <c r="D888" s="297"/>
      <c r="E888" s="173" t="s">
        <v>1054</v>
      </c>
    </row>
    <row r="889" spans="1:5" x14ac:dyDescent="0.25">
      <c r="A889" s="298" t="s">
        <v>1495</v>
      </c>
      <c r="B889" s="300" t="s">
        <v>1496</v>
      </c>
      <c r="C889" s="301"/>
      <c r="D889" s="304" t="s">
        <v>41</v>
      </c>
      <c r="E889" s="170" t="s">
        <v>1053</v>
      </c>
    </row>
    <row r="890" spans="1:5" x14ac:dyDescent="0.25">
      <c r="A890" s="299"/>
      <c r="B890" s="302"/>
      <c r="C890" s="303"/>
      <c r="D890" s="305"/>
      <c r="E890" s="171" t="s">
        <v>1054</v>
      </c>
    </row>
    <row r="891" spans="1:5" x14ac:dyDescent="0.25">
      <c r="A891" s="290" t="s">
        <v>1497</v>
      </c>
      <c r="B891" s="292" t="s">
        <v>1496</v>
      </c>
      <c r="C891" s="293"/>
      <c r="D891" s="296" t="s">
        <v>41</v>
      </c>
      <c r="E891" s="172" t="s">
        <v>1053</v>
      </c>
    </row>
    <row r="892" spans="1:5" x14ac:dyDescent="0.25">
      <c r="A892" s="291"/>
      <c r="B892" s="294"/>
      <c r="C892" s="295"/>
      <c r="D892" s="297"/>
      <c r="E892" s="173" t="s">
        <v>1054</v>
      </c>
    </row>
    <row r="893" spans="1:5" x14ac:dyDescent="0.25">
      <c r="A893" s="298" t="s">
        <v>1498</v>
      </c>
      <c r="B893" s="300" t="s">
        <v>1496</v>
      </c>
      <c r="C893" s="301"/>
      <c r="D893" s="304" t="s">
        <v>41</v>
      </c>
      <c r="E893" s="170" t="s">
        <v>1053</v>
      </c>
    </row>
    <row r="894" spans="1:5" x14ac:dyDescent="0.25">
      <c r="A894" s="299"/>
      <c r="B894" s="302"/>
      <c r="C894" s="303"/>
      <c r="D894" s="305"/>
      <c r="E894" s="171" t="s">
        <v>1054</v>
      </c>
    </row>
    <row r="895" spans="1:5" x14ac:dyDescent="0.25">
      <c r="A895" s="290" t="s">
        <v>1499</v>
      </c>
      <c r="B895" s="292" t="s">
        <v>1496</v>
      </c>
      <c r="C895" s="293"/>
      <c r="D895" s="296" t="s">
        <v>41</v>
      </c>
      <c r="E895" s="172" t="s">
        <v>1053</v>
      </c>
    </row>
    <row r="896" spans="1:5" x14ac:dyDescent="0.25">
      <c r="A896" s="291"/>
      <c r="B896" s="294"/>
      <c r="C896" s="295"/>
      <c r="D896" s="297"/>
      <c r="E896" s="173" t="s">
        <v>1054</v>
      </c>
    </row>
    <row r="897" spans="1:5" x14ac:dyDescent="0.25">
      <c r="A897" s="298" t="s">
        <v>1500</v>
      </c>
      <c r="B897" s="300" t="s">
        <v>1496</v>
      </c>
      <c r="C897" s="301"/>
      <c r="D897" s="304" t="s">
        <v>41</v>
      </c>
      <c r="E897" s="170" t="s">
        <v>1053</v>
      </c>
    </row>
    <row r="898" spans="1:5" x14ac:dyDescent="0.25">
      <c r="A898" s="299"/>
      <c r="B898" s="302"/>
      <c r="C898" s="303"/>
      <c r="D898" s="305"/>
      <c r="E898" s="171" t="s">
        <v>1054</v>
      </c>
    </row>
    <row r="899" spans="1:5" x14ac:dyDescent="0.25">
      <c r="A899" s="290" t="s">
        <v>1501</v>
      </c>
      <c r="B899" s="292" t="s">
        <v>1496</v>
      </c>
      <c r="C899" s="293"/>
      <c r="D899" s="296" t="s">
        <v>41</v>
      </c>
      <c r="E899" s="172" t="s">
        <v>1053</v>
      </c>
    </row>
    <row r="900" spans="1:5" x14ac:dyDescent="0.25">
      <c r="A900" s="291"/>
      <c r="B900" s="294"/>
      <c r="C900" s="295"/>
      <c r="D900" s="297"/>
      <c r="E900" s="173" t="s">
        <v>1054</v>
      </c>
    </row>
    <row r="901" spans="1:5" x14ac:dyDescent="0.25">
      <c r="A901" s="298" t="s">
        <v>1502</v>
      </c>
      <c r="B901" s="300" t="s">
        <v>1496</v>
      </c>
      <c r="C901" s="301"/>
      <c r="D901" s="304" t="s">
        <v>41</v>
      </c>
      <c r="E901" s="170" t="s">
        <v>1053</v>
      </c>
    </row>
    <row r="902" spans="1:5" x14ac:dyDescent="0.25">
      <c r="A902" s="299"/>
      <c r="B902" s="302"/>
      <c r="C902" s="303"/>
      <c r="D902" s="305"/>
      <c r="E902" s="171" t="s">
        <v>1054</v>
      </c>
    </row>
    <row r="903" spans="1:5" x14ac:dyDescent="0.25">
      <c r="A903" s="290" t="s">
        <v>1162</v>
      </c>
      <c r="B903" s="292" t="s">
        <v>1496</v>
      </c>
      <c r="C903" s="293"/>
      <c r="D903" s="296" t="s">
        <v>41</v>
      </c>
      <c r="E903" s="172" t="s">
        <v>1053</v>
      </c>
    </row>
    <row r="904" spans="1:5" x14ac:dyDescent="0.25">
      <c r="A904" s="291"/>
      <c r="B904" s="294"/>
      <c r="C904" s="295"/>
      <c r="D904" s="297"/>
      <c r="E904" s="173" t="s">
        <v>1054</v>
      </c>
    </row>
    <row r="905" spans="1:5" x14ac:dyDescent="0.25">
      <c r="A905" s="298" t="s">
        <v>1503</v>
      </c>
      <c r="B905" s="300" t="s">
        <v>1496</v>
      </c>
      <c r="C905" s="301"/>
      <c r="D905" s="304" t="s">
        <v>41</v>
      </c>
      <c r="E905" s="170" t="s">
        <v>1053</v>
      </c>
    </row>
    <row r="906" spans="1:5" x14ac:dyDescent="0.25">
      <c r="A906" s="299"/>
      <c r="B906" s="302"/>
      <c r="C906" s="303"/>
      <c r="D906" s="305"/>
      <c r="E906" s="171" t="s">
        <v>1054</v>
      </c>
    </row>
    <row r="907" spans="1:5" x14ac:dyDescent="0.25">
      <c r="A907" s="290" t="s">
        <v>1504</v>
      </c>
      <c r="B907" s="292" t="s">
        <v>1496</v>
      </c>
      <c r="C907" s="293"/>
      <c r="D907" s="296" t="s">
        <v>41</v>
      </c>
      <c r="E907" s="172" t="s">
        <v>1053</v>
      </c>
    </row>
    <row r="908" spans="1:5" x14ac:dyDescent="0.25">
      <c r="A908" s="291"/>
      <c r="B908" s="294"/>
      <c r="C908" s="295"/>
      <c r="D908" s="297"/>
      <c r="E908" s="173" t="s">
        <v>1054</v>
      </c>
    </row>
    <row r="909" spans="1:5" x14ac:dyDescent="0.25">
      <c r="A909" s="298" t="s">
        <v>1505</v>
      </c>
      <c r="B909" s="300" t="s">
        <v>1496</v>
      </c>
      <c r="C909" s="301"/>
      <c r="D909" s="304" t="s">
        <v>41</v>
      </c>
      <c r="E909" s="170" t="s">
        <v>1053</v>
      </c>
    </row>
    <row r="910" spans="1:5" x14ac:dyDescent="0.25">
      <c r="A910" s="299"/>
      <c r="B910" s="302"/>
      <c r="C910" s="303"/>
      <c r="D910" s="305"/>
      <c r="E910" s="171" t="s">
        <v>1054</v>
      </c>
    </row>
    <row r="911" spans="1:5" x14ac:dyDescent="0.25">
      <c r="A911" s="290" t="s">
        <v>1474</v>
      </c>
      <c r="B911" s="292" t="s">
        <v>1496</v>
      </c>
      <c r="C911" s="293"/>
      <c r="D911" s="296" t="s">
        <v>41</v>
      </c>
      <c r="E911" s="172" t="s">
        <v>1053</v>
      </c>
    </row>
    <row r="912" spans="1:5" x14ac:dyDescent="0.25">
      <c r="A912" s="291"/>
      <c r="B912" s="294"/>
      <c r="C912" s="295"/>
      <c r="D912" s="297"/>
      <c r="E912" s="173" t="s">
        <v>1054</v>
      </c>
    </row>
    <row r="913" spans="1:5" x14ac:dyDescent="0.25">
      <c r="A913" s="298" t="s">
        <v>1506</v>
      </c>
      <c r="B913" s="300" t="s">
        <v>1507</v>
      </c>
      <c r="C913" s="301"/>
      <c r="D913" s="304" t="s">
        <v>41</v>
      </c>
      <c r="E913" s="170" t="s">
        <v>1053</v>
      </c>
    </row>
    <row r="914" spans="1:5" x14ac:dyDescent="0.25">
      <c r="A914" s="299"/>
      <c r="B914" s="302"/>
      <c r="C914" s="303"/>
      <c r="D914" s="305"/>
      <c r="E914" s="171" t="s">
        <v>1054</v>
      </c>
    </row>
    <row r="915" spans="1:5" x14ac:dyDescent="0.25">
      <c r="A915" s="290" t="s">
        <v>1508</v>
      </c>
      <c r="B915" s="292" t="s">
        <v>1507</v>
      </c>
      <c r="C915" s="293"/>
      <c r="D915" s="296" t="s">
        <v>41</v>
      </c>
      <c r="E915" s="172" t="s">
        <v>1053</v>
      </c>
    </row>
    <row r="916" spans="1:5" x14ac:dyDescent="0.25">
      <c r="A916" s="291"/>
      <c r="B916" s="294"/>
      <c r="C916" s="295"/>
      <c r="D916" s="297"/>
      <c r="E916" s="173" t="s">
        <v>1054</v>
      </c>
    </row>
    <row r="917" spans="1:5" x14ac:dyDescent="0.25">
      <c r="A917" s="298" t="s">
        <v>1509</v>
      </c>
      <c r="B917" s="300" t="s">
        <v>1507</v>
      </c>
      <c r="C917" s="301"/>
      <c r="D917" s="304" t="s">
        <v>41</v>
      </c>
      <c r="E917" s="170" t="s">
        <v>1053</v>
      </c>
    </row>
    <row r="918" spans="1:5" x14ac:dyDescent="0.25">
      <c r="A918" s="299"/>
      <c r="B918" s="302"/>
      <c r="C918" s="303"/>
      <c r="D918" s="305"/>
      <c r="E918" s="171" t="s">
        <v>1054</v>
      </c>
    </row>
    <row r="919" spans="1:5" x14ac:dyDescent="0.25">
      <c r="A919" s="290" t="s">
        <v>1510</v>
      </c>
      <c r="B919" s="292" t="s">
        <v>1507</v>
      </c>
      <c r="C919" s="293"/>
      <c r="D919" s="296" t="s">
        <v>41</v>
      </c>
      <c r="E919" s="172" t="s">
        <v>1053</v>
      </c>
    </row>
    <row r="920" spans="1:5" x14ac:dyDescent="0.25">
      <c r="A920" s="291"/>
      <c r="B920" s="294"/>
      <c r="C920" s="295"/>
      <c r="D920" s="297"/>
      <c r="E920" s="173" t="s">
        <v>1054</v>
      </c>
    </row>
    <row r="921" spans="1:5" x14ac:dyDescent="0.25">
      <c r="A921" s="298" t="s">
        <v>1511</v>
      </c>
      <c r="B921" s="300" t="s">
        <v>1507</v>
      </c>
      <c r="C921" s="301"/>
      <c r="D921" s="304" t="s">
        <v>41</v>
      </c>
      <c r="E921" s="170" t="s">
        <v>1053</v>
      </c>
    </row>
    <row r="922" spans="1:5" x14ac:dyDescent="0.25">
      <c r="A922" s="299"/>
      <c r="B922" s="302"/>
      <c r="C922" s="303"/>
      <c r="D922" s="305"/>
      <c r="E922" s="171" t="s">
        <v>1054</v>
      </c>
    </row>
    <row r="923" spans="1:5" x14ac:dyDescent="0.25">
      <c r="A923" s="290" t="s">
        <v>1512</v>
      </c>
      <c r="B923" s="292" t="s">
        <v>1507</v>
      </c>
      <c r="C923" s="293"/>
      <c r="D923" s="296" t="s">
        <v>41</v>
      </c>
      <c r="E923" s="172" t="s">
        <v>1053</v>
      </c>
    </row>
    <row r="924" spans="1:5" x14ac:dyDescent="0.25">
      <c r="A924" s="291"/>
      <c r="B924" s="294"/>
      <c r="C924" s="295"/>
      <c r="D924" s="297"/>
      <c r="E924" s="173" t="s">
        <v>1054</v>
      </c>
    </row>
    <row r="925" spans="1:5" x14ac:dyDescent="0.25">
      <c r="A925" s="298" t="s">
        <v>1513</v>
      </c>
      <c r="B925" s="300" t="s">
        <v>1514</v>
      </c>
      <c r="C925" s="301"/>
      <c r="D925" s="304" t="s">
        <v>41</v>
      </c>
      <c r="E925" s="170" t="s">
        <v>1053</v>
      </c>
    </row>
    <row r="926" spans="1:5" x14ac:dyDescent="0.25">
      <c r="A926" s="299"/>
      <c r="B926" s="302"/>
      <c r="C926" s="303"/>
      <c r="D926" s="305"/>
      <c r="E926" s="171" t="s">
        <v>1054</v>
      </c>
    </row>
    <row r="927" spans="1:5" x14ac:dyDescent="0.25">
      <c r="A927" s="290" t="s">
        <v>1515</v>
      </c>
      <c r="B927" s="292" t="s">
        <v>1514</v>
      </c>
      <c r="C927" s="293"/>
      <c r="D927" s="296" t="s">
        <v>41</v>
      </c>
      <c r="E927" s="172" t="s">
        <v>1053</v>
      </c>
    </row>
    <row r="928" spans="1:5" x14ac:dyDescent="0.25">
      <c r="A928" s="291"/>
      <c r="B928" s="294"/>
      <c r="C928" s="295"/>
      <c r="D928" s="297"/>
      <c r="E928" s="173" t="s">
        <v>1054</v>
      </c>
    </row>
    <row r="929" spans="1:5" x14ac:dyDescent="0.25">
      <c r="A929" s="298" t="s">
        <v>1516</v>
      </c>
      <c r="B929" s="300" t="s">
        <v>1514</v>
      </c>
      <c r="C929" s="301"/>
      <c r="D929" s="304" t="s">
        <v>41</v>
      </c>
      <c r="E929" s="170" t="s">
        <v>1053</v>
      </c>
    </row>
    <row r="930" spans="1:5" x14ac:dyDescent="0.25">
      <c r="A930" s="299"/>
      <c r="B930" s="302"/>
      <c r="C930" s="303"/>
      <c r="D930" s="305"/>
      <c r="E930" s="171" t="s">
        <v>1054</v>
      </c>
    </row>
    <row r="931" spans="1:5" x14ac:dyDescent="0.25">
      <c r="A931" s="290" t="s">
        <v>1517</v>
      </c>
      <c r="B931" s="292" t="s">
        <v>1514</v>
      </c>
      <c r="C931" s="293"/>
      <c r="D931" s="296" t="s">
        <v>41</v>
      </c>
      <c r="E931" s="172" t="s">
        <v>1053</v>
      </c>
    </row>
    <row r="932" spans="1:5" x14ac:dyDescent="0.25">
      <c r="A932" s="291"/>
      <c r="B932" s="294"/>
      <c r="C932" s="295"/>
      <c r="D932" s="297"/>
      <c r="E932" s="173" t="s">
        <v>1054</v>
      </c>
    </row>
    <row r="933" spans="1:5" x14ac:dyDescent="0.25">
      <c r="A933" s="298" t="s">
        <v>1518</v>
      </c>
      <c r="B933" s="300" t="s">
        <v>1514</v>
      </c>
      <c r="C933" s="301"/>
      <c r="D933" s="304" t="s">
        <v>41</v>
      </c>
      <c r="E933" s="170" t="s">
        <v>1053</v>
      </c>
    </row>
    <row r="934" spans="1:5" x14ac:dyDescent="0.25">
      <c r="A934" s="299"/>
      <c r="B934" s="302"/>
      <c r="C934" s="303"/>
      <c r="D934" s="305"/>
      <c r="E934" s="171" t="s">
        <v>1054</v>
      </c>
    </row>
    <row r="935" spans="1:5" x14ac:dyDescent="0.25">
      <c r="A935" s="290" t="s">
        <v>1519</v>
      </c>
      <c r="B935" s="292" t="s">
        <v>1514</v>
      </c>
      <c r="C935" s="293"/>
      <c r="D935" s="296" t="s">
        <v>41</v>
      </c>
      <c r="E935" s="172" t="s">
        <v>1053</v>
      </c>
    </row>
    <row r="936" spans="1:5" x14ac:dyDescent="0.25">
      <c r="A936" s="291"/>
      <c r="B936" s="294"/>
      <c r="C936" s="295"/>
      <c r="D936" s="297"/>
      <c r="E936" s="173" t="s">
        <v>1054</v>
      </c>
    </row>
    <row r="937" spans="1:5" x14ac:dyDescent="0.25">
      <c r="A937" s="298" t="s">
        <v>1520</v>
      </c>
      <c r="B937" s="300" t="s">
        <v>1514</v>
      </c>
      <c r="C937" s="301"/>
      <c r="D937" s="304" t="s">
        <v>41</v>
      </c>
      <c r="E937" s="170" t="s">
        <v>1053</v>
      </c>
    </row>
    <row r="938" spans="1:5" x14ac:dyDescent="0.25">
      <c r="A938" s="299"/>
      <c r="B938" s="302"/>
      <c r="C938" s="303"/>
      <c r="D938" s="305"/>
      <c r="E938" s="171" t="s">
        <v>1054</v>
      </c>
    </row>
    <row r="939" spans="1:5" x14ac:dyDescent="0.25">
      <c r="A939" s="290" t="s">
        <v>1521</v>
      </c>
      <c r="B939" s="292" t="s">
        <v>1514</v>
      </c>
      <c r="C939" s="293"/>
      <c r="D939" s="296" t="s">
        <v>41</v>
      </c>
      <c r="E939" s="172" t="s">
        <v>1053</v>
      </c>
    </row>
    <row r="940" spans="1:5" x14ac:dyDescent="0.25">
      <c r="A940" s="291"/>
      <c r="B940" s="294"/>
      <c r="C940" s="295"/>
      <c r="D940" s="297"/>
      <c r="E940" s="173" t="s">
        <v>1054</v>
      </c>
    </row>
    <row r="941" spans="1:5" x14ac:dyDescent="0.25">
      <c r="A941" s="298" t="s">
        <v>1172</v>
      </c>
      <c r="B941" s="300" t="s">
        <v>1522</v>
      </c>
      <c r="C941" s="301"/>
      <c r="D941" s="304" t="s">
        <v>41</v>
      </c>
      <c r="E941" s="170" t="s">
        <v>1053</v>
      </c>
    </row>
    <row r="942" spans="1:5" x14ac:dyDescent="0.25">
      <c r="A942" s="299"/>
      <c r="B942" s="302"/>
      <c r="C942" s="303"/>
      <c r="D942" s="305"/>
      <c r="E942" s="171" t="s">
        <v>1054</v>
      </c>
    </row>
    <row r="943" spans="1:5" x14ac:dyDescent="0.25">
      <c r="A943" s="290" t="s">
        <v>1523</v>
      </c>
      <c r="B943" s="292" t="s">
        <v>1522</v>
      </c>
      <c r="C943" s="293"/>
      <c r="D943" s="296" t="s">
        <v>41</v>
      </c>
      <c r="E943" s="172" t="s">
        <v>1053</v>
      </c>
    </row>
    <row r="944" spans="1:5" x14ac:dyDescent="0.25">
      <c r="A944" s="291"/>
      <c r="B944" s="294"/>
      <c r="C944" s="295"/>
      <c r="D944" s="297"/>
      <c r="E944" s="173" t="s">
        <v>1054</v>
      </c>
    </row>
    <row r="945" spans="1:5" x14ac:dyDescent="0.25">
      <c r="A945" s="298" t="s">
        <v>1524</v>
      </c>
      <c r="B945" s="300" t="s">
        <v>1522</v>
      </c>
      <c r="C945" s="301"/>
      <c r="D945" s="304" t="s">
        <v>41</v>
      </c>
      <c r="E945" s="170" t="s">
        <v>1053</v>
      </c>
    </row>
    <row r="946" spans="1:5" x14ac:dyDescent="0.25">
      <c r="A946" s="299"/>
      <c r="B946" s="302"/>
      <c r="C946" s="303"/>
      <c r="D946" s="305"/>
      <c r="E946" s="171" t="s">
        <v>1054</v>
      </c>
    </row>
    <row r="947" spans="1:5" x14ac:dyDescent="0.25">
      <c r="A947" s="290" t="s">
        <v>1525</v>
      </c>
      <c r="B947" s="292" t="s">
        <v>1526</v>
      </c>
      <c r="C947" s="293"/>
      <c r="D947" s="296" t="s">
        <v>41</v>
      </c>
      <c r="E947" s="172" t="s">
        <v>1053</v>
      </c>
    </row>
    <row r="948" spans="1:5" x14ac:dyDescent="0.25">
      <c r="A948" s="291"/>
      <c r="B948" s="294"/>
      <c r="C948" s="295"/>
      <c r="D948" s="297"/>
      <c r="E948" s="173" t="s">
        <v>1054</v>
      </c>
    </row>
    <row r="949" spans="1:5" x14ac:dyDescent="0.25">
      <c r="A949" s="298" t="s">
        <v>1527</v>
      </c>
      <c r="B949" s="300" t="s">
        <v>1526</v>
      </c>
      <c r="C949" s="301"/>
      <c r="D949" s="304" t="s">
        <v>41</v>
      </c>
      <c r="E949" s="170" t="s">
        <v>1053</v>
      </c>
    </row>
    <row r="950" spans="1:5" x14ac:dyDescent="0.25">
      <c r="A950" s="299"/>
      <c r="B950" s="302"/>
      <c r="C950" s="303"/>
      <c r="D950" s="305"/>
      <c r="E950" s="171" t="s">
        <v>1054</v>
      </c>
    </row>
    <row r="951" spans="1:5" x14ac:dyDescent="0.25">
      <c r="A951" s="290" t="s">
        <v>1528</v>
      </c>
      <c r="B951" s="292" t="s">
        <v>1526</v>
      </c>
      <c r="C951" s="293"/>
      <c r="D951" s="296" t="s">
        <v>41</v>
      </c>
      <c r="E951" s="172" t="s">
        <v>1053</v>
      </c>
    </row>
    <row r="952" spans="1:5" x14ac:dyDescent="0.25">
      <c r="A952" s="291"/>
      <c r="B952" s="294"/>
      <c r="C952" s="295"/>
      <c r="D952" s="297"/>
      <c r="E952" s="173" t="s">
        <v>1054</v>
      </c>
    </row>
    <row r="953" spans="1:5" x14ac:dyDescent="0.25">
      <c r="A953" s="298" t="s">
        <v>1529</v>
      </c>
      <c r="B953" s="300" t="s">
        <v>1526</v>
      </c>
      <c r="C953" s="301"/>
      <c r="D953" s="304" t="s">
        <v>41</v>
      </c>
      <c r="E953" s="170" t="s">
        <v>1053</v>
      </c>
    </row>
    <row r="954" spans="1:5" x14ac:dyDescent="0.25">
      <c r="A954" s="299"/>
      <c r="B954" s="302"/>
      <c r="C954" s="303"/>
      <c r="D954" s="305"/>
      <c r="E954" s="171" t="s">
        <v>1054</v>
      </c>
    </row>
    <row r="955" spans="1:5" x14ac:dyDescent="0.25">
      <c r="A955" s="290" t="s">
        <v>1530</v>
      </c>
      <c r="B955" s="292" t="s">
        <v>1526</v>
      </c>
      <c r="C955" s="293"/>
      <c r="D955" s="296" t="s">
        <v>41</v>
      </c>
      <c r="E955" s="172" t="s">
        <v>1053</v>
      </c>
    </row>
    <row r="956" spans="1:5" x14ac:dyDescent="0.25">
      <c r="A956" s="291"/>
      <c r="B956" s="294"/>
      <c r="C956" s="295"/>
      <c r="D956" s="297"/>
      <c r="E956" s="173" t="s">
        <v>1054</v>
      </c>
    </row>
    <row r="957" spans="1:5" x14ac:dyDescent="0.25">
      <c r="A957" s="298" t="s">
        <v>1531</v>
      </c>
      <c r="B957" s="300" t="s">
        <v>1526</v>
      </c>
      <c r="C957" s="301"/>
      <c r="D957" s="304" t="s">
        <v>41</v>
      </c>
      <c r="E957" s="170" t="s">
        <v>1053</v>
      </c>
    </row>
    <row r="958" spans="1:5" x14ac:dyDescent="0.25">
      <c r="A958" s="299"/>
      <c r="B958" s="302"/>
      <c r="C958" s="303"/>
      <c r="D958" s="305"/>
      <c r="E958" s="171" t="s">
        <v>1054</v>
      </c>
    </row>
    <row r="959" spans="1:5" x14ac:dyDescent="0.25">
      <c r="A959" s="290" t="s">
        <v>1532</v>
      </c>
      <c r="B959" s="292" t="s">
        <v>1526</v>
      </c>
      <c r="C959" s="293"/>
      <c r="D959" s="296" t="s">
        <v>41</v>
      </c>
      <c r="E959" s="172" t="s">
        <v>1053</v>
      </c>
    </row>
    <row r="960" spans="1:5" x14ac:dyDescent="0.25">
      <c r="A960" s="291"/>
      <c r="B960" s="294"/>
      <c r="C960" s="295"/>
      <c r="D960" s="297"/>
      <c r="E960" s="173" t="s">
        <v>1054</v>
      </c>
    </row>
    <row r="961" spans="1:5" x14ac:dyDescent="0.25">
      <c r="A961" s="298" t="s">
        <v>1533</v>
      </c>
      <c r="B961" s="300" t="s">
        <v>1526</v>
      </c>
      <c r="C961" s="301"/>
      <c r="D961" s="304" t="s">
        <v>41</v>
      </c>
      <c r="E961" s="170" t="s">
        <v>1053</v>
      </c>
    </row>
    <row r="962" spans="1:5" x14ac:dyDescent="0.25">
      <c r="A962" s="299"/>
      <c r="B962" s="302"/>
      <c r="C962" s="303"/>
      <c r="D962" s="305"/>
      <c r="E962" s="171" t="s">
        <v>1054</v>
      </c>
    </row>
    <row r="963" spans="1:5" x14ac:dyDescent="0.25">
      <c r="A963" s="290" t="s">
        <v>1534</v>
      </c>
      <c r="B963" s="292" t="s">
        <v>1526</v>
      </c>
      <c r="C963" s="293"/>
      <c r="D963" s="296" t="s">
        <v>41</v>
      </c>
      <c r="E963" s="172" t="s">
        <v>1053</v>
      </c>
    </row>
    <row r="964" spans="1:5" x14ac:dyDescent="0.25">
      <c r="A964" s="291"/>
      <c r="B964" s="294"/>
      <c r="C964" s="295"/>
      <c r="D964" s="297"/>
      <c r="E964" s="173" t="s">
        <v>1054</v>
      </c>
    </row>
    <row r="965" spans="1:5" x14ac:dyDescent="0.25">
      <c r="A965" s="298" t="s">
        <v>1535</v>
      </c>
      <c r="B965" s="300" t="s">
        <v>1526</v>
      </c>
      <c r="C965" s="301"/>
      <c r="D965" s="304" t="s">
        <v>41</v>
      </c>
      <c r="E965" s="170" t="s">
        <v>1053</v>
      </c>
    </row>
    <row r="966" spans="1:5" x14ac:dyDescent="0.25">
      <c r="A966" s="299"/>
      <c r="B966" s="302"/>
      <c r="C966" s="303"/>
      <c r="D966" s="305"/>
      <c r="E966" s="171" t="s">
        <v>1054</v>
      </c>
    </row>
    <row r="967" spans="1:5" x14ac:dyDescent="0.25">
      <c r="A967" s="290" t="s">
        <v>1536</v>
      </c>
      <c r="B967" s="292" t="s">
        <v>1526</v>
      </c>
      <c r="C967" s="293"/>
      <c r="D967" s="296" t="s">
        <v>41</v>
      </c>
      <c r="E967" s="172" t="s">
        <v>1053</v>
      </c>
    </row>
    <row r="968" spans="1:5" x14ac:dyDescent="0.25">
      <c r="A968" s="291"/>
      <c r="B968" s="294"/>
      <c r="C968" s="295"/>
      <c r="D968" s="297"/>
      <c r="E968" s="173" t="s">
        <v>1054</v>
      </c>
    </row>
    <row r="969" spans="1:5" x14ac:dyDescent="0.25">
      <c r="A969" s="298" t="s">
        <v>1537</v>
      </c>
      <c r="B969" s="300" t="s">
        <v>1526</v>
      </c>
      <c r="C969" s="301"/>
      <c r="D969" s="304" t="s">
        <v>41</v>
      </c>
      <c r="E969" s="170" t="s">
        <v>1053</v>
      </c>
    </row>
    <row r="970" spans="1:5" x14ac:dyDescent="0.25">
      <c r="A970" s="299"/>
      <c r="B970" s="302"/>
      <c r="C970" s="303"/>
      <c r="D970" s="305"/>
      <c r="E970" s="171" t="s">
        <v>1054</v>
      </c>
    </row>
    <row r="971" spans="1:5" x14ac:dyDescent="0.25">
      <c r="A971" s="290" t="s">
        <v>1172</v>
      </c>
      <c r="B971" s="292" t="s">
        <v>1526</v>
      </c>
      <c r="C971" s="293"/>
      <c r="D971" s="296" t="s">
        <v>41</v>
      </c>
      <c r="E971" s="172" t="s">
        <v>1053</v>
      </c>
    </row>
    <row r="972" spans="1:5" x14ac:dyDescent="0.25">
      <c r="A972" s="291"/>
      <c r="B972" s="294"/>
      <c r="C972" s="295"/>
      <c r="D972" s="297"/>
      <c r="E972" s="173" t="s">
        <v>1054</v>
      </c>
    </row>
    <row r="973" spans="1:5" x14ac:dyDescent="0.25">
      <c r="A973" s="298" t="s">
        <v>1538</v>
      </c>
      <c r="B973" s="300" t="s">
        <v>1526</v>
      </c>
      <c r="C973" s="301"/>
      <c r="D973" s="304" t="s">
        <v>41</v>
      </c>
      <c r="E973" s="170" t="s">
        <v>1053</v>
      </c>
    </row>
    <row r="974" spans="1:5" x14ac:dyDescent="0.25">
      <c r="A974" s="299"/>
      <c r="B974" s="302"/>
      <c r="C974" s="303"/>
      <c r="D974" s="305"/>
      <c r="E974" s="171" t="s">
        <v>1054</v>
      </c>
    </row>
    <row r="975" spans="1:5" x14ac:dyDescent="0.25">
      <c r="A975" s="290" t="s">
        <v>1539</v>
      </c>
      <c r="B975" s="292" t="s">
        <v>1526</v>
      </c>
      <c r="C975" s="293"/>
      <c r="D975" s="296" t="s">
        <v>41</v>
      </c>
      <c r="E975" s="172" t="s">
        <v>1053</v>
      </c>
    </row>
    <row r="976" spans="1:5" x14ac:dyDescent="0.25">
      <c r="A976" s="291"/>
      <c r="B976" s="294"/>
      <c r="C976" s="295"/>
      <c r="D976" s="297"/>
      <c r="E976" s="173" t="s">
        <v>1054</v>
      </c>
    </row>
    <row r="977" spans="1:5" x14ac:dyDescent="0.25">
      <c r="A977" s="298" t="s">
        <v>1540</v>
      </c>
      <c r="B977" s="300" t="s">
        <v>1526</v>
      </c>
      <c r="C977" s="301"/>
      <c r="D977" s="304" t="s">
        <v>41</v>
      </c>
      <c r="E977" s="170" t="s">
        <v>1053</v>
      </c>
    </row>
    <row r="978" spans="1:5" x14ac:dyDescent="0.25">
      <c r="A978" s="299"/>
      <c r="B978" s="302"/>
      <c r="C978" s="303"/>
      <c r="D978" s="305"/>
      <c r="E978" s="171" t="s">
        <v>1054</v>
      </c>
    </row>
    <row r="979" spans="1:5" x14ac:dyDescent="0.25">
      <c r="A979" s="290" t="s">
        <v>1541</v>
      </c>
      <c r="B979" s="292" t="s">
        <v>1542</v>
      </c>
      <c r="C979" s="293"/>
      <c r="D979" s="296" t="s">
        <v>41</v>
      </c>
      <c r="E979" s="172" t="s">
        <v>1053</v>
      </c>
    </row>
    <row r="980" spans="1:5" x14ac:dyDescent="0.25">
      <c r="A980" s="291"/>
      <c r="B980" s="294"/>
      <c r="C980" s="295"/>
      <c r="D980" s="297"/>
      <c r="E980" s="173" t="s">
        <v>1054</v>
      </c>
    </row>
    <row r="981" spans="1:5" x14ac:dyDescent="0.25">
      <c r="A981" s="298" t="s">
        <v>1543</v>
      </c>
      <c r="B981" s="300" t="s">
        <v>1542</v>
      </c>
      <c r="C981" s="301"/>
      <c r="D981" s="304" t="s">
        <v>41</v>
      </c>
      <c r="E981" s="170" t="s">
        <v>1053</v>
      </c>
    </row>
    <row r="982" spans="1:5" x14ac:dyDescent="0.25">
      <c r="A982" s="299"/>
      <c r="B982" s="302"/>
      <c r="C982" s="303"/>
      <c r="D982" s="305"/>
      <c r="E982" s="171" t="s">
        <v>1054</v>
      </c>
    </row>
    <row r="983" spans="1:5" x14ac:dyDescent="0.25">
      <c r="A983" s="290" t="s">
        <v>1544</v>
      </c>
      <c r="B983" s="292" t="s">
        <v>1542</v>
      </c>
      <c r="C983" s="293"/>
      <c r="D983" s="296" t="s">
        <v>41</v>
      </c>
      <c r="E983" s="172" t="s">
        <v>1053</v>
      </c>
    </row>
    <row r="984" spans="1:5" x14ac:dyDescent="0.25">
      <c r="A984" s="291"/>
      <c r="B984" s="294"/>
      <c r="C984" s="295"/>
      <c r="D984" s="297"/>
      <c r="E984" s="173" t="s">
        <v>1054</v>
      </c>
    </row>
    <row r="985" spans="1:5" x14ac:dyDescent="0.25">
      <c r="A985" s="298" t="s">
        <v>1545</v>
      </c>
      <c r="B985" s="300" t="s">
        <v>1542</v>
      </c>
      <c r="C985" s="301"/>
      <c r="D985" s="304" t="s">
        <v>41</v>
      </c>
      <c r="E985" s="170" t="s">
        <v>1053</v>
      </c>
    </row>
    <row r="986" spans="1:5" x14ac:dyDescent="0.25">
      <c r="A986" s="299"/>
      <c r="B986" s="302"/>
      <c r="C986" s="303"/>
      <c r="D986" s="305"/>
      <c r="E986" s="171" t="s">
        <v>1054</v>
      </c>
    </row>
    <row r="987" spans="1:5" x14ac:dyDescent="0.25">
      <c r="A987" s="290" t="s">
        <v>1546</v>
      </c>
      <c r="B987" s="292" t="s">
        <v>1542</v>
      </c>
      <c r="C987" s="293"/>
      <c r="D987" s="296" t="s">
        <v>41</v>
      </c>
      <c r="E987" s="172" t="s">
        <v>1053</v>
      </c>
    </row>
    <row r="988" spans="1:5" x14ac:dyDescent="0.25">
      <c r="A988" s="291"/>
      <c r="B988" s="294"/>
      <c r="C988" s="295"/>
      <c r="D988" s="297"/>
      <c r="E988" s="173" t="s">
        <v>1054</v>
      </c>
    </row>
    <row r="989" spans="1:5" x14ac:dyDescent="0.25">
      <c r="A989" s="298" t="s">
        <v>1547</v>
      </c>
      <c r="B989" s="300" t="s">
        <v>1548</v>
      </c>
      <c r="C989" s="301"/>
      <c r="D989" s="304" t="s">
        <v>41</v>
      </c>
      <c r="E989" s="170" t="s">
        <v>1053</v>
      </c>
    </row>
    <row r="990" spans="1:5" x14ac:dyDescent="0.25">
      <c r="A990" s="299"/>
      <c r="B990" s="302"/>
      <c r="C990" s="303"/>
      <c r="D990" s="305"/>
      <c r="E990" s="171" t="s">
        <v>1054</v>
      </c>
    </row>
    <row r="991" spans="1:5" x14ac:dyDescent="0.25">
      <c r="A991" s="290" t="s">
        <v>1549</v>
      </c>
      <c r="B991" s="292" t="s">
        <v>1548</v>
      </c>
      <c r="C991" s="293"/>
      <c r="D991" s="296" t="s">
        <v>41</v>
      </c>
      <c r="E991" s="172" t="s">
        <v>1053</v>
      </c>
    </row>
    <row r="992" spans="1:5" x14ac:dyDescent="0.25">
      <c r="A992" s="291"/>
      <c r="B992" s="294"/>
      <c r="C992" s="295"/>
      <c r="D992" s="297"/>
      <c r="E992" s="173" t="s">
        <v>1054</v>
      </c>
    </row>
    <row r="993" spans="1:5" x14ac:dyDescent="0.25">
      <c r="A993" s="298" t="s">
        <v>1550</v>
      </c>
      <c r="B993" s="300" t="s">
        <v>1548</v>
      </c>
      <c r="C993" s="301"/>
      <c r="D993" s="304" t="s">
        <v>41</v>
      </c>
      <c r="E993" s="170" t="s">
        <v>1053</v>
      </c>
    </row>
    <row r="994" spans="1:5" x14ac:dyDescent="0.25">
      <c r="A994" s="299"/>
      <c r="B994" s="302"/>
      <c r="C994" s="303"/>
      <c r="D994" s="305"/>
      <c r="E994" s="171" t="s">
        <v>1054</v>
      </c>
    </row>
    <row r="995" spans="1:5" x14ac:dyDescent="0.25">
      <c r="A995" s="290" t="s">
        <v>1551</v>
      </c>
      <c r="B995" s="292" t="s">
        <v>1548</v>
      </c>
      <c r="C995" s="293"/>
      <c r="D995" s="296" t="s">
        <v>41</v>
      </c>
      <c r="E995" s="172" t="s">
        <v>1053</v>
      </c>
    </row>
    <row r="996" spans="1:5" x14ac:dyDescent="0.25">
      <c r="A996" s="291"/>
      <c r="B996" s="294"/>
      <c r="C996" s="295"/>
      <c r="D996" s="297"/>
      <c r="E996" s="173" t="s">
        <v>1054</v>
      </c>
    </row>
    <row r="997" spans="1:5" x14ac:dyDescent="0.25">
      <c r="A997" s="298" t="s">
        <v>1552</v>
      </c>
      <c r="B997" s="300" t="s">
        <v>1548</v>
      </c>
      <c r="C997" s="301"/>
      <c r="D997" s="304" t="s">
        <v>41</v>
      </c>
      <c r="E997" s="170" t="s">
        <v>1053</v>
      </c>
    </row>
    <row r="998" spans="1:5" x14ac:dyDescent="0.25">
      <c r="A998" s="299"/>
      <c r="B998" s="302"/>
      <c r="C998" s="303"/>
      <c r="D998" s="305"/>
      <c r="E998" s="171" t="s">
        <v>1054</v>
      </c>
    </row>
    <row r="999" spans="1:5" x14ac:dyDescent="0.25">
      <c r="A999" s="290" t="s">
        <v>1553</v>
      </c>
      <c r="B999" s="292" t="s">
        <v>1548</v>
      </c>
      <c r="C999" s="293"/>
      <c r="D999" s="296" t="s">
        <v>41</v>
      </c>
      <c r="E999" s="172" t="s">
        <v>1053</v>
      </c>
    </row>
    <row r="1000" spans="1:5" x14ac:dyDescent="0.25">
      <c r="A1000" s="291"/>
      <c r="B1000" s="294"/>
      <c r="C1000" s="295"/>
      <c r="D1000" s="297"/>
      <c r="E1000" s="173" t="s">
        <v>1054</v>
      </c>
    </row>
    <row r="1001" spans="1:5" x14ac:dyDescent="0.25">
      <c r="A1001" s="298" t="s">
        <v>1554</v>
      </c>
      <c r="B1001" s="300" t="s">
        <v>1548</v>
      </c>
      <c r="C1001" s="301"/>
      <c r="D1001" s="304" t="s">
        <v>41</v>
      </c>
      <c r="E1001" s="170" t="s">
        <v>1053</v>
      </c>
    </row>
    <row r="1002" spans="1:5" x14ac:dyDescent="0.25">
      <c r="A1002" s="299"/>
      <c r="B1002" s="302"/>
      <c r="C1002" s="303"/>
      <c r="D1002" s="305"/>
      <c r="E1002" s="171" t="s">
        <v>1054</v>
      </c>
    </row>
    <row r="1003" spans="1:5" x14ac:dyDescent="0.25">
      <c r="A1003" s="290" t="s">
        <v>1555</v>
      </c>
      <c r="B1003" s="292" t="s">
        <v>1548</v>
      </c>
      <c r="C1003" s="293"/>
      <c r="D1003" s="296" t="s">
        <v>41</v>
      </c>
      <c r="E1003" s="172" t="s">
        <v>1053</v>
      </c>
    </row>
    <row r="1004" spans="1:5" x14ac:dyDescent="0.25">
      <c r="A1004" s="291"/>
      <c r="B1004" s="294"/>
      <c r="C1004" s="295"/>
      <c r="D1004" s="297"/>
      <c r="E1004" s="173" t="s">
        <v>1054</v>
      </c>
    </row>
    <row r="1005" spans="1:5" x14ac:dyDescent="0.25">
      <c r="A1005" s="298" t="s">
        <v>1556</v>
      </c>
      <c r="B1005" s="300" t="s">
        <v>1557</v>
      </c>
      <c r="C1005" s="301"/>
      <c r="D1005" s="304" t="s">
        <v>41</v>
      </c>
      <c r="E1005" s="170" t="s">
        <v>1053</v>
      </c>
    </row>
    <row r="1006" spans="1:5" x14ac:dyDescent="0.25">
      <c r="A1006" s="299"/>
      <c r="B1006" s="302"/>
      <c r="C1006" s="303"/>
      <c r="D1006" s="305"/>
      <c r="E1006" s="171" t="s">
        <v>1054</v>
      </c>
    </row>
    <row r="1007" spans="1:5" x14ac:dyDescent="0.25">
      <c r="A1007" s="290" t="s">
        <v>1065</v>
      </c>
      <c r="B1007" s="292" t="s">
        <v>1557</v>
      </c>
      <c r="C1007" s="293"/>
      <c r="D1007" s="296" t="s">
        <v>41</v>
      </c>
      <c r="E1007" s="172" t="s">
        <v>1053</v>
      </c>
    </row>
    <row r="1008" spans="1:5" x14ac:dyDescent="0.25">
      <c r="A1008" s="291"/>
      <c r="B1008" s="294"/>
      <c r="C1008" s="295"/>
      <c r="D1008" s="297"/>
      <c r="E1008" s="173" t="s">
        <v>1054</v>
      </c>
    </row>
    <row r="1009" spans="1:5" x14ac:dyDescent="0.25">
      <c r="A1009" s="298" t="s">
        <v>1558</v>
      </c>
      <c r="B1009" s="300" t="s">
        <v>1557</v>
      </c>
      <c r="C1009" s="301"/>
      <c r="D1009" s="304" t="s">
        <v>41</v>
      </c>
      <c r="E1009" s="170" t="s">
        <v>1053</v>
      </c>
    </row>
    <row r="1010" spans="1:5" x14ac:dyDescent="0.25">
      <c r="A1010" s="299"/>
      <c r="B1010" s="302"/>
      <c r="C1010" s="303"/>
      <c r="D1010" s="305"/>
      <c r="E1010" s="171" t="s">
        <v>1054</v>
      </c>
    </row>
    <row r="1011" spans="1:5" x14ac:dyDescent="0.25">
      <c r="A1011" s="290" t="s">
        <v>1559</v>
      </c>
      <c r="B1011" s="292" t="s">
        <v>1557</v>
      </c>
      <c r="C1011" s="293"/>
      <c r="D1011" s="296" t="s">
        <v>41</v>
      </c>
      <c r="E1011" s="172" t="s">
        <v>1053</v>
      </c>
    </row>
    <row r="1012" spans="1:5" x14ac:dyDescent="0.25">
      <c r="A1012" s="291"/>
      <c r="B1012" s="294"/>
      <c r="C1012" s="295"/>
      <c r="D1012" s="297"/>
      <c r="E1012" s="173" t="s">
        <v>1054</v>
      </c>
    </row>
    <row r="1013" spans="1:5" x14ac:dyDescent="0.25">
      <c r="A1013" s="298" t="s">
        <v>1560</v>
      </c>
      <c r="B1013" s="300" t="s">
        <v>1557</v>
      </c>
      <c r="C1013" s="301"/>
      <c r="D1013" s="304" t="s">
        <v>41</v>
      </c>
      <c r="E1013" s="170" t="s">
        <v>1053</v>
      </c>
    </row>
    <row r="1014" spans="1:5" x14ac:dyDescent="0.25">
      <c r="A1014" s="299"/>
      <c r="B1014" s="302"/>
      <c r="C1014" s="303"/>
      <c r="D1014" s="305"/>
      <c r="E1014" s="171" t="s">
        <v>1054</v>
      </c>
    </row>
    <row r="1015" spans="1:5" x14ac:dyDescent="0.25">
      <c r="A1015" s="290" t="s">
        <v>1561</v>
      </c>
      <c r="B1015" s="292" t="s">
        <v>1557</v>
      </c>
      <c r="C1015" s="293"/>
      <c r="D1015" s="296" t="s">
        <v>41</v>
      </c>
      <c r="E1015" s="172" t="s">
        <v>1053</v>
      </c>
    </row>
    <row r="1016" spans="1:5" x14ac:dyDescent="0.25">
      <c r="A1016" s="291"/>
      <c r="B1016" s="294"/>
      <c r="C1016" s="295"/>
      <c r="D1016" s="297"/>
      <c r="E1016" s="173" t="s">
        <v>1054</v>
      </c>
    </row>
    <row r="1017" spans="1:5" x14ac:dyDescent="0.25">
      <c r="A1017" s="298" t="s">
        <v>1562</v>
      </c>
      <c r="B1017" s="300" t="s">
        <v>1557</v>
      </c>
      <c r="C1017" s="301"/>
      <c r="D1017" s="304" t="s">
        <v>41</v>
      </c>
      <c r="E1017" s="170" t="s">
        <v>1053</v>
      </c>
    </row>
    <row r="1018" spans="1:5" x14ac:dyDescent="0.25">
      <c r="A1018" s="299"/>
      <c r="B1018" s="302"/>
      <c r="C1018" s="303"/>
      <c r="D1018" s="305"/>
      <c r="E1018" s="171" t="s">
        <v>1054</v>
      </c>
    </row>
    <row r="1019" spans="1:5" x14ac:dyDescent="0.25">
      <c r="A1019" s="290" t="s">
        <v>1563</v>
      </c>
      <c r="B1019" s="292" t="s">
        <v>1557</v>
      </c>
      <c r="C1019" s="293"/>
      <c r="D1019" s="296" t="s">
        <v>41</v>
      </c>
      <c r="E1019" s="172" t="s">
        <v>1053</v>
      </c>
    </row>
    <row r="1020" spans="1:5" x14ac:dyDescent="0.25">
      <c r="A1020" s="291"/>
      <c r="B1020" s="294"/>
      <c r="C1020" s="295"/>
      <c r="D1020" s="297"/>
      <c r="E1020" s="173" t="s">
        <v>1054</v>
      </c>
    </row>
    <row r="1021" spans="1:5" x14ac:dyDescent="0.25">
      <c r="A1021" s="298" t="s">
        <v>1564</v>
      </c>
      <c r="B1021" s="300" t="s">
        <v>1557</v>
      </c>
      <c r="C1021" s="301"/>
      <c r="D1021" s="304" t="s">
        <v>41</v>
      </c>
      <c r="E1021" s="170" t="s">
        <v>1053</v>
      </c>
    </row>
    <row r="1022" spans="1:5" x14ac:dyDescent="0.25">
      <c r="A1022" s="299"/>
      <c r="B1022" s="302"/>
      <c r="C1022" s="303"/>
      <c r="D1022" s="305"/>
      <c r="E1022" s="171" t="s">
        <v>1054</v>
      </c>
    </row>
    <row r="1023" spans="1:5" x14ac:dyDescent="0.25">
      <c r="A1023" s="290" t="s">
        <v>1565</v>
      </c>
      <c r="B1023" s="292" t="s">
        <v>1557</v>
      </c>
      <c r="C1023" s="293"/>
      <c r="D1023" s="296" t="s">
        <v>41</v>
      </c>
      <c r="E1023" s="172" t="s">
        <v>1053</v>
      </c>
    </row>
    <row r="1024" spans="1:5" x14ac:dyDescent="0.25">
      <c r="A1024" s="291"/>
      <c r="B1024" s="294"/>
      <c r="C1024" s="295"/>
      <c r="D1024" s="297"/>
      <c r="E1024" s="173" t="s">
        <v>1054</v>
      </c>
    </row>
    <row r="1025" spans="1:5" x14ac:dyDescent="0.25">
      <c r="A1025" s="298" t="s">
        <v>1566</v>
      </c>
      <c r="B1025" s="300" t="s">
        <v>1567</v>
      </c>
      <c r="C1025" s="301"/>
      <c r="D1025" s="304" t="s">
        <v>41</v>
      </c>
      <c r="E1025" s="170" t="s">
        <v>1053</v>
      </c>
    </row>
    <row r="1026" spans="1:5" x14ac:dyDescent="0.25">
      <c r="A1026" s="299"/>
      <c r="B1026" s="302"/>
      <c r="C1026" s="303"/>
      <c r="D1026" s="305"/>
      <c r="E1026" s="171" t="s">
        <v>1054</v>
      </c>
    </row>
    <row r="1027" spans="1:5" x14ac:dyDescent="0.25">
      <c r="A1027" s="290" t="s">
        <v>1568</v>
      </c>
      <c r="B1027" s="292" t="s">
        <v>1567</v>
      </c>
      <c r="C1027" s="293"/>
      <c r="D1027" s="296" t="s">
        <v>41</v>
      </c>
      <c r="E1027" s="172" t="s">
        <v>1053</v>
      </c>
    </row>
    <row r="1028" spans="1:5" x14ac:dyDescent="0.25">
      <c r="A1028" s="291"/>
      <c r="B1028" s="294"/>
      <c r="C1028" s="295"/>
      <c r="D1028" s="297"/>
      <c r="E1028" s="173" t="s">
        <v>1054</v>
      </c>
    </row>
    <row r="1029" spans="1:5" x14ac:dyDescent="0.25">
      <c r="A1029" s="298" t="s">
        <v>1569</v>
      </c>
      <c r="B1029" s="300" t="s">
        <v>1567</v>
      </c>
      <c r="C1029" s="301"/>
      <c r="D1029" s="304" t="s">
        <v>41</v>
      </c>
      <c r="E1029" s="170" t="s">
        <v>1053</v>
      </c>
    </row>
    <row r="1030" spans="1:5" x14ac:dyDescent="0.25">
      <c r="A1030" s="299"/>
      <c r="B1030" s="302"/>
      <c r="C1030" s="303"/>
      <c r="D1030" s="305"/>
      <c r="E1030" s="171" t="s">
        <v>1054</v>
      </c>
    </row>
    <row r="1031" spans="1:5" x14ac:dyDescent="0.25">
      <c r="A1031" s="290" t="s">
        <v>1570</v>
      </c>
      <c r="B1031" s="292" t="s">
        <v>1567</v>
      </c>
      <c r="C1031" s="293"/>
      <c r="D1031" s="296" t="s">
        <v>41</v>
      </c>
      <c r="E1031" s="172" t="s">
        <v>1053</v>
      </c>
    </row>
    <row r="1032" spans="1:5" x14ac:dyDescent="0.25">
      <c r="A1032" s="291"/>
      <c r="B1032" s="294"/>
      <c r="C1032" s="295"/>
      <c r="D1032" s="297"/>
      <c r="E1032" s="173" t="s">
        <v>1054</v>
      </c>
    </row>
    <row r="1033" spans="1:5" x14ac:dyDescent="0.25">
      <c r="A1033" s="298" t="s">
        <v>1571</v>
      </c>
      <c r="B1033" s="300" t="s">
        <v>1567</v>
      </c>
      <c r="C1033" s="301"/>
      <c r="D1033" s="304" t="s">
        <v>41</v>
      </c>
      <c r="E1033" s="170" t="s">
        <v>1053</v>
      </c>
    </row>
    <row r="1034" spans="1:5" x14ac:dyDescent="0.25">
      <c r="A1034" s="299"/>
      <c r="B1034" s="302"/>
      <c r="C1034" s="303"/>
      <c r="D1034" s="305"/>
      <c r="E1034" s="171" t="s">
        <v>1054</v>
      </c>
    </row>
    <row r="1035" spans="1:5" x14ac:dyDescent="0.25">
      <c r="A1035" s="290" t="s">
        <v>1572</v>
      </c>
      <c r="B1035" s="292" t="s">
        <v>1567</v>
      </c>
      <c r="C1035" s="293"/>
      <c r="D1035" s="296" t="s">
        <v>41</v>
      </c>
      <c r="E1035" s="172" t="s">
        <v>1053</v>
      </c>
    </row>
    <row r="1036" spans="1:5" x14ac:dyDescent="0.25">
      <c r="A1036" s="291"/>
      <c r="B1036" s="294"/>
      <c r="C1036" s="295"/>
      <c r="D1036" s="297"/>
      <c r="E1036" s="173" t="s">
        <v>1054</v>
      </c>
    </row>
    <row r="1037" spans="1:5" x14ac:dyDescent="0.25">
      <c r="A1037" s="298" t="s">
        <v>1573</v>
      </c>
      <c r="B1037" s="300" t="s">
        <v>1567</v>
      </c>
      <c r="C1037" s="301"/>
      <c r="D1037" s="304" t="s">
        <v>41</v>
      </c>
      <c r="E1037" s="170" t="s">
        <v>1053</v>
      </c>
    </row>
    <row r="1038" spans="1:5" x14ac:dyDescent="0.25">
      <c r="A1038" s="299"/>
      <c r="B1038" s="302"/>
      <c r="C1038" s="303"/>
      <c r="D1038" s="305"/>
      <c r="E1038" s="171" t="s">
        <v>1054</v>
      </c>
    </row>
    <row r="1039" spans="1:5" x14ac:dyDescent="0.25">
      <c r="A1039" s="290" t="s">
        <v>1574</v>
      </c>
      <c r="B1039" s="292" t="s">
        <v>1567</v>
      </c>
      <c r="C1039" s="293"/>
      <c r="D1039" s="296" t="s">
        <v>41</v>
      </c>
      <c r="E1039" s="172" t="s">
        <v>1053</v>
      </c>
    </row>
    <row r="1040" spans="1:5" x14ac:dyDescent="0.25">
      <c r="A1040" s="291"/>
      <c r="B1040" s="294"/>
      <c r="C1040" s="295"/>
      <c r="D1040" s="297"/>
      <c r="E1040" s="173" t="s">
        <v>1054</v>
      </c>
    </row>
    <row r="1041" spans="1:5" x14ac:dyDescent="0.25">
      <c r="A1041" s="298" t="s">
        <v>1575</v>
      </c>
      <c r="B1041" s="300" t="s">
        <v>1567</v>
      </c>
      <c r="C1041" s="301"/>
      <c r="D1041" s="304" t="s">
        <v>41</v>
      </c>
      <c r="E1041" s="170" t="s">
        <v>1053</v>
      </c>
    </row>
    <row r="1042" spans="1:5" x14ac:dyDescent="0.25">
      <c r="A1042" s="299"/>
      <c r="B1042" s="302"/>
      <c r="C1042" s="303"/>
      <c r="D1042" s="305"/>
      <c r="E1042" s="171" t="s">
        <v>1054</v>
      </c>
    </row>
    <row r="1043" spans="1:5" x14ac:dyDescent="0.25">
      <c r="A1043" s="290" t="s">
        <v>1576</v>
      </c>
      <c r="B1043" s="292" t="s">
        <v>1567</v>
      </c>
      <c r="C1043" s="293"/>
      <c r="D1043" s="296" t="s">
        <v>41</v>
      </c>
      <c r="E1043" s="172" t="s">
        <v>1053</v>
      </c>
    </row>
    <row r="1044" spans="1:5" x14ac:dyDescent="0.25">
      <c r="A1044" s="291"/>
      <c r="B1044" s="294"/>
      <c r="C1044" s="295"/>
      <c r="D1044" s="297"/>
      <c r="E1044" s="173" t="s">
        <v>1054</v>
      </c>
    </row>
    <row r="1045" spans="1:5" x14ac:dyDescent="0.25">
      <c r="A1045" s="298" t="s">
        <v>1577</v>
      </c>
      <c r="B1045" s="300" t="s">
        <v>1567</v>
      </c>
      <c r="C1045" s="301"/>
      <c r="D1045" s="304" t="s">
        <v>41</v>
      </c>
      <c r="E1045" s="170" t="s">
        <v>1053</v>
      </c>
    </row>
    <row r="1046" spans="1:5" x14ac:dyDescent="0.25">
      <c r="A1046" s="299"/>
      <c r="B1046" s="302"/>
      <c r="C1046" s="303"/>
      <c r="D1046" s="305"/>
      <c r="E1046" s="171" t="s">
        <v>1054</v>
      </c>
    </row>
    <row r="1047" spans="1:5" x14ac:dyDescent="0.25">
      <c r="A1047" s="290" t="s">
        <v>1578</v>
      </c>
      <c r="B1047" s="292" t="s">
        <v>1567</v>
      </c>
      <c r="C1047" s="293"/>
      <c r="D1047" s="296" t="s">
        <v>41</v>
      </c>
      <c r="E1047" s="172" t="s">
        <v>1053</v>
      </c>
    </row>
    <row r="1048" spans="1:5" x14ac:dyDescent="0.25">
      <c r="A1048" s="291"/>
      <c r="B1048" s="294"/>
      <c r="C1048" s="295"/>
      <c r="D1048" s="297"/>
      <c r="E1048" s="173" t="s">
        <v>1054</v>
      </c>
    </row>
    <row r="1049" spans="1:5" x14ac:dyDescent="0.25">
      <c r="A1049" s="298" t="s">
        <v>1579</v>
      </c>
      <c r="B1049" s="300" t="s">
        <v>1567</v>
      </c>
      <c r="C1049" s="301"/>
      <c r="D1049" s="304" t="s">
        <v>41</v>
      </c>
      <c r="E1049" s="170" t="s">
        <v>1053</v>
      </c>
    </row>
    <row r="1050" spans="1:5" x14ac:dyDescent="0.25">
      <c r="A1050" s="299"/>
      <c r="B1050" s="302"/>
      <c r="C1050" s="303"/>
      <c r="D1050" s="305"/>
      <c r="E1050" s="171" t="s">
        <v>1054</v>
      </c>
    </row>
    <row r="1051" spans="1:5" x14ac:dyDescent="0.25">
      <c r="A1051" s="290" t="s">
        <v>1580</v>
      </c>
      <c r="B1051" s="292" t="s">
        <v>1567</v>
      </c>
      <c r="C1051" s="293"/>
      <c r="D1051" s="296" t="s">
        <v>41</v>
      </c>
      <c r="E1051" s="172" t="s">
        <v>1053</v>
      </c>
    </row>
    <row r="1052" spans="1:5" x14ac:dyDescent="0.25">
      <c r="A1052" s="291"/>
      <c r="B1052" s="294"/>
      <c r="C1052" s="295"/>
      <c r="D1052" s="297"/>
      <c r="E1052" s="173" t="s">
        <v>1054</v>
      </c>
    </row>
    <row r="1053" spans="1:5" x14ac:dyDescent="0.25">
      <c r="A1053" s="298" t="s">
        <v>1581</v>
      </c>
      <c r="B1053" s="300" t="s">
        <v>1567</v>
      </c>
      <c r="C1053" s="301"/>
      <c r="D1053" s="304" t="s">
        <v>41</v>
      </c>
      <c r="E1053" s="170" t="s">
        <v>1053</v>
      </c>
    </row>
    <row r="1054" spans="1:5" x14ac:dyDescent="0.25">
      <c r="A1054" s="299"/>
      <c r="B1054" s="302"/>
      <c r="C1054" s="303"/>
      <c r="D1054" s="305"/>
      <c r="E1054" s="171" t="s">
        <v>1054</v>
      </c>
    </row>
    <row r="1055" spans="1:5" x14ac:dyDescent="0.25">
      <c r="A1055" s="290" t="s">
        <v>1582</v>
      </c>
      <c r="B1055" s="292" t="s">
        <v>1567</v>
      </c>
      <c r="C1055" s="293"/>
      <c r="D1055" s="296" t="s">
        <v>41</v>
      </c>
      <c r="E1055" s="172" t="s">
        <v>1053</v>
      </c>
    </row>
    <row r="1056" spans="1:5" x14ac:dyDescent="0.25">
      <c r="A1056" s="291"/>
      <c r="B1056" s="294"/>
      <c r="C1056" s="295"/>
      <c r="D1056" s="297"/>
      <c r="E1056" s="173" t="s">
        <v>1054</v>
      </c>
    </row>
    <row r="1057" spans="1:5" x14ac:dyDescent="0.25">
      <c r="A1057" s="298" t="s">
        <v>1583</v>
      </c>
      <c r="B1057" s="300" t="s">
        <v>1567</v>
      </c>
      <c r="C1057" s="301"/>
      <c r="D1057" s="304" t="s">
        <v>41</v>
      </c>
      <c r="E1057" s="170" t="s">
        <v>1053</v>
      </c>
    </row>
    <row r="1058" spans="1:5" x14ac:dyDescent="0.25">
      <c r="A1058" s="299"/>
      <c r="B1058" s="302"/>
      <c r="C1058" s="303"/>
      <c r="D1058" s="305"/>
      <c r="E1058" s="171" t="s">
        <v>1054</v>
      </c>
    </row>
    <row r="1059" spans="1:5" x14ac:dyDescent="0.25">
      <c r="A1059" s="290" t="s">
        <v>1584</v>
      </c>
      <c r="B1059" s="292" t="s">
        <v>1567</v>
      </c>
      <c r="C1059" s="293"/>
      <c r="D1059" s="296" t="s">
        <v>41</v>
      </c>
      <c r="E1059" s="172" t="s">
        <v>1053</v>
      </c>
    </row>
    <row r="1060" spans="1:5" x14ac:dyDescent="0.25">
      <c r="A1060" s="291"/>
      <c r="B1060" s="294"/>
      <c r="C1060" s="295"/>
      <c r="D1060" s="297"/>
      <c r="E1060" s="173" t="s">
        <v>1054</v>
      </c>
    </row>
    <row r="1061" spans="1:5" x14ac:dyDescent="0.25">
      <c r="A1061" s="298" t="s">
        <v>1585</v>
      </c>
      <c r="B1061" s="300" t="s">
        <v>1567</v>
      </c>
      <c r="C1061" s="301"/>
      <c r="D1061" s="304" t="s">
        <v>41</v>
      </c>
      <c r="E1061" s="170" t="s">
        <v>1053</v>
      </c>
    </row>
    <row r="1062" spans="1:5" x14ac:dyDescent="0.25">
      <c r="A1062" s="299"/>
      <c r="B1062" s="302"/>
      <c r="C1062" s="303"/>
      <c r="D1062" s="305"/>
      <c r="E1062" s="171" t="s">
        <v>1054</v>
      </c>
    </row>
    <row r="1063" spans="1:5" x14ac:dyDescent="0.25">
      <c r="A1063" s="290" t="s">
        <v>1586</v>
      </c>
      <c r="B1063" s="292" t="s">
        <v>1587</v>
      </c>
      <c r="C1063" s="293"/>
      <c r="D1063" s="296" t="s">
        <v>41</v>
      </c>
      <c r="E1063" s="172" t="s">
        <v>1053</v>
      </c>
    </row>
    <row r="1064" spans="1:5" x14ac:dyDescent="0.25">
      <c r="A1064" s="291"/>
      <c r="B1064" s="294"/>
      <c r="C1064" s="295"/>
      <c r="D1064" s="297"/>
      <c r="E1064" s="173" t="s">
        <v>1054</v>
      </c>
    </row>
    <row r="1065" spans="1:5" x14ac:dyDescent="0.25">
      <c r="A1065" s="298" t="s">
        <v>1588</v>
      </c>
      <c r="B1065" s="300" t="s">
        <v>1587</v>
      </c>
      <c r="C1065" s="301"/>
      <c r="D1065" s="304" t="s">
        <v>41</v>
      </c>
      <c r="E1065" s="170" t="s">
        <v>1053</v>
      </c>
    </row>
    <row r="1066" spans="1:5" x14ac:dyDescent="0.25">
      <c r="A1066" s="299"/>
      <c r="B1066" s="302"/>
      <c r="C1066" s="303"/>
      <c r="D1066" s="305"/>
      <c r="E1066" s="171" t="s">
        <v>1054</v>
      </c>
    </row>
    <row r="1067" spans="1:5" x14ac:dyDescent="0.25">
      <c r="A1067" s="290" t="s">
        <v>1589</v>
      </c>
      <c r="B1067" s="292" t="s">
        <v>1587</v>
      </c>
      <c r="C1067" s="293"/>
      <c r="D1067" s="296" t="s">
        <v>41</v>
      </c>
      <c r="E1067" s="172" t="s">
        <v>1053</v>
      </c>
    </row>
    <row r="1068" spans="1:5" x14ac:dyDescent="0.25">
      <c r="A1068" s="291"/>
      <c r="B1068" s="294"/>
      <c r="C1068" s="295"/>
      <c r="D1068" s="297"/>
      <c r="E1068" s="173" t="s">
        <v>1054</v>
      </c>
    </row>
    <row r="1069" spans="1:5" x14ac:dyDescent="0.25">
      <c r="A1069" s="298" t="s">
        <v>1540</v>
      </c>
      <c r="B1069" s="300" t="s">
        <v>1587</v>
      </c>
      <c r="C1069" s="301"/>
      <c r="D1069" s="304" t="s">
        <v>41</v>
      </c>
      <c r="E1069" s="170" t="s">
        <v>1053</v>
      </c>
    </row>
    <row r="1070" spans="1:5" x14ac:dyDescent="0.25">
      <c r="A1070" s="299"/>
      <c r="B1070" s="302"/>
      <c r="C1070" s="303"/>
      <c r="D1070" s="305"/>
      <c r="E1070" s="171" t="s">
        <v>1054</v>
      </c>
    </row>
    <row r="1071" spans="1:5" x14ac:dyDescent="0.25">
      <c r="A1071" s="290" t="s">
        <v>1590</v>
      </c>
      <c r="B1071" s="292" t="s">
        <v>1591</v>
      </c>
      <c r="C1071" s="293"/>
      <c r="D1071" s="296" t="s">
        <v>41</v>
      </c>
      <c r="E1071" s="172" t="s">
        <v>1053</v>
      </c>
    </row>
    <row r="1072" spans="1:5" x14ac:dyDescent="0.25">
      <c r="A1072" s="291"/>
      <c r="B1072" s="294"/>
      <c r="C1072" s="295"/>
      <c r="D1072" s="297"/>
      <c r="E1072" s="173" t="s">
        <v>1054</v>
      </c>
    </row>
    <row r="1073" spans="1:5" x14ac:dyDescent="0.25">
      <c r="A1073" s="298" t="s">
        <v>1592</v>
      </c>
      <c r="B1073" s="300" t="s">
        <v>1591</v>
      </c>
      <c r="C1073" s="301"/>
      <c r="D1073" s="304" t="s">
        <v>41</v>
      </c>
      <c r="E1073" s="170" t="s">
        <v>1053</v>
      </c>
    </row>
    <row r="1074" spans="1:5" x14ac:dyDescent="0.25">
      <c r="A1074" s="299"/>
      <c r="B1074" s="302"/>
      <c r="C1074" s="303"/>
      <c r="D1074" s="305"/>
      <c r="E1074" s="171" t="s">
        <v>1054</v>
      </c>
    </row>
    <row r="1075" spans="1:5" x14ac:dyDescent="0.25">
      <c r="A1075" s="290" t="s">
        <v>1593</v>
      </c>
      <c r="B1075" s="292" t="s">
        <v>1591</v>
      </c>
      <c r="C1075" s="293"/>
      <c r="D1075" s="296" t="s">
        <v>41</v>
      </c>
      <c r="E1075" s="172" t="s">
        <v>1053</v>
      </c>
    </row>
    <row r="1076" spans="1:5" x14ac:dyDescent="0.25">
      <c r="A1076" s="291"/>
      <c r="B1076" s="294"/>
      <c r="C1076" s="295"/>
      <c r="D1076" s="297"/>
      <c r="E1076" s="173" t="s">
        <v>1054</v>
      </c>
    </row>
    <row r="1077" spans="1:5" x14ac:dyDescent="0.25">
      <c r="A1077" s="298" t="s">
        <v>1594</v>
      </c>
      <c r="B1077" s="300" t="s">
        <v>1591</v>
      </c>
      <c r="C1077" s="301"/>
      <c r="D1077" s="304" t="s">
        <v>41</v>
      </c>
      <c r="E1077" s="170" t="s">
        <v>1053</v>
      </c>
    </row>
    <row r="1078" spans="1:5" x14ac:dyDescent="0.25">
      <c r="A1078" s="299"/>
      <c r="B1078" s="302"/>
      <c r="C1078" s="303"/>
      <c r="D1078" s="305"/>
      <c r="E1078" s="171" t="s">
        <v>1054</v>
      </c>
    </row>
    <row r="1079" spans="1:5" x14ac:dyDescent="0.25">
      <c r="A1079" s="290" t="s">
        <v>1595</v>
      </c>
      <c r="B1079" s="292" t="s">
        <v>1596</v>
      </c>
      <c r="C1079" s="293"/>
      <c r="D1079" s="296" t="s">
        <v>41</v>
      </c>
      <c r="E1079" s="172" t="s">
        <v>1053</v>
      </c>
    </row>
    <row r="1080" spans="1:5" x14ac:dyDescent="0.25">
      <c r="A1080" s="291"/>
      <c r="B1080" s="294"/>
      <c r="C1080" s="295"/>
      <c r="D1080" s="297"/>
      <c r="E1080" s="173" t="s">
        <v>1054</v>
      </c>
    </row>
    <row r="1081" spans="1:5" x14ac:dyDescent="0.25">
      <c r="A1081" s="298" t="s">
        <v>1597</v>
      </c>
      <c r="B1081" s="300" t="s">
        <v>1596</v>
      </c>
      <c r="C1081" s="301"/>
      <c r="D1081" s="304" t="s">
        <v>41</v>
      </c>
      <c r="E1081" s="170" t="s">
        <v>1053</v>
      </c>
    </row>
    <row r="1082" spans="1:5" x14ac:dyDescent="0.25">
      <c r="A1082" s="299"/>
      <c r="B1082" s="302"/>
      <c r="C1082" s="303"/>
      <c r="D1082" s="305"/>
      <c r="E1082" s="171" t="s">
        <v>1054</v>
      </c>
    </row>
    <row r="1083" spans="1:5" x14ac:dyDescent="0.25">
      <c r="A1083" s="290" t="s">
        <v>1598</v>
      </c>
      <c r="B1083" s="292" t="s">
        <v>1596</v>
      </c>
      <c r="C1083" s="293"/>
      <c r="D1083" s="296" t="s">
        <v>41</v>
      </c>
      <c r="E1083" s="172" t="s">
        <v>1053</v>
      </c>
    </row>
    <row r="1084" spans="1:5" x14ac:dyDescent="0.25">
      <c r="A1084" s="291"/>
      <c r="B1084" s="294"/>
      <c r="C1084" s="295"/>
      <c r="D1084" s="297"/>
      <c r="E1084" s="173" t="s">
        <v>1054</v>
      </c>
    </row>
    <row r="1085" spans="1:5" x14ac:dyDescent="0.25">
      <c r="A1085" s="298" t="s">
        <v>1599</v>
      </c>
      <c r="B1085" s="300" t="s">
        <v>1596</v>
      </c>
      <c r="C1085" s="301"/>
      <c r="D1085" s="304" t="s">
        <v>41</v>
      </c>
      <c r="E1085" s="170" t="s">
        <v>1053</v>
      </c>
    </row>
    <row r="1086" spans="1:5" x14ac:dyDescent="0.25">
      <c r="A1086" s="299"/>
      <c r="B1086" s="302"/>
      <c r="C1086" s="303"/>
      <c r="D1086" s="305"/>
      <c r="E1086" s="171" t="s">
        <v>1054</v>
      </c>
    </row>
    <row r="1087" spans="1:5" x14ac:dyDescent="0.25">
      <c r="A1087" s="290" t="s">
        <v>1600</v>
      </c>
      <c r="B1087" s="292" t="s">
        <v>1596</v>
      </c>
      <c r="C1087" s="293"/>
      <c r="D1087" s="296" t="s">
        <v>41</v>
      </c>
      <c r="E1087" s="172" t="s">
        <v>1053</v>
      </c>
    </row>
    <row r="1088" spans="1:5" x14ac:dyDescent="0.25">
      <c r="A1088" s="291"/>
      <c r="B1088" s="294"/>
      <c r="C1088" s="295"/>
      <c r="D1088" s="297"/>
      <c r="E1088" s="173" t="s">
        <v>1054</v>
      </c>
    </row>
    <row r="1089" spans="1:5" x14ac:dyDescent="0.25">
      <c r="A1089" s="298" t="s">
        <v>1601</v>
      </c>
      <c r="B1089" s="300" t="s">
        <v>1602</v>
      </c>
      <c r="C1089" s="301"/>
      <c r="D1089" s="304" t="s">
        <v>41</v>
      </c>
      <c r="E1089" s="170" t="s">
        <v>1053</v>
      </c>
    </row>
    <row r="1090" spans="1:5" x14ac:dyDescent="0.25">
      <c r="A1090" s="299"/>
      <c r="B1090" s="302"/>
      <c r="C1090" s="303"/>
      <c r="D1090" s="305"/>
      <c r="E1090" s="171" t="s">
        <v>1054</v>
      </c>
    </row>
    <row r="1091" spans="1:5" x14ac:dyDescent="0.25">
      <c r="A1091" s="290" t="s">
        <v>1171</v>
      </c>
      <c r="B1091" s="292" t="s">
        <v>1602</v>
      </c>
      <c r="C1091" s="293"/>
      <c r="D1091" s="296" t="s">
        <v>41</v>
      </c>
      <c r="E1091" s="172" t="s">
        <v>1053</v>
      </c>
    </row>
    <row r="1092" spans="1:5" x14ac:dyDescent="0.25">
      <c r="A1092" s="291"/>
      <c r="B1092" s="294"/>
      <c r="C1092" s="295"/>
      <c r="D1092" s="297"/>
      <c r="E1092" s="173" t="s">
        <v>1054</v>
      </c>
    </row>
    <row r="1093" spans="1:5" x14ac:dyDescent="0.25">
      <c r="A1093" s="298" t="s">
        <v>1603</v>
      </c>
      <c r="B1093" s="300" t="s">
        <v>1602</v>
      </c>
      <c r="C1093" s="301"/>
      <c r="D1093" s="304" t="s">
        <v>41</v>
      </c>
      <c r="E1093" s="170" t="s">
        <v>1053</v>
      </c>
    </row>
    <row r="1094" spans="1:5" x14ac:dyDescent="0.25">
      <c r="A1094" s="299"/>
      <c r="B1094" s="302"/>
      <c r="C1094" s="303"/>
      <c r="D1094" s="305"/>
      <c r="E1094" s="171" t="s">
        <v>1054</v>
      </c>
    </row>
    <row r="1095" spans="1:5" x14ac:dyDescent="0.25">
      <c r="A1095" s="290" t="s">
        <v>1604</v>
      </c>
      <c r="B1095" s="292" t="s">
        <v>1602</v>
      </c>
      <c r="C1095" s="293"/>
      <c r="D1095" s="296" t="s">
        <v>41</v>
      </c>
      <c r="E1095" s="172" t="s">
        <v>1053</v>
      </c>
    </row>
    <row r="1096" spans="1:5" x14ac:dyDescent="0.25">
      <c r="A1096" s="291"/>
      <c r="B1096" s="294"/>
      <c r="C1096" s="295"/>
      <c r="D1096" s="297"/>
      <c r="E1096" s="173" t="s">
        <v>1054</v>
      </c>
    </row>
    <row r="1097" spans="1:5" x14ac:dyDescent="0.25">
      <c r="A1097" s="298" t="s">
        <v>1605</v>
      </c>
      <c r="B1097" s="300" t="s">
        <v>1602</v>
      </c>
      <c r="C1097" s="301"/>
      <c r="D1097" s="304" t="s">
        <v>41</v>
      </c>
      <c r="E1097" s="170" t="s">
        <v>1053</v>
      </c>
    </row>
    <row r="1098" spans="1:5" x14ac:dyDescent="0.25">
      <c r="A1098" s="299"/>
      <c r="B1098" s="302"/>
      <c r="C1098" s="303"/>
      <c r="D1098" s="305"/>
      <c r="E1098" s="171" t="s">
        <v>1054</v>
      </c>
    </row>
    <row r="1099" spans="1:5" x14ac:dyDescent="0.25">
      <c r="A1099" s="290" t="s">
        <v>1606</v>
      </c>
      <c r="B1099" s="292" t="s">
        <v>1602</v>
      </c>
      <c r="C1099" s="293"/>
      <c r="D1099" s="296" t="s">
        <v>41</v>
      </c>
      <c r="E1099" s="172" t="s">
        <v>1053</v>
      </c>
    </row>
    <row r="1100" spans="1:5" x14ac:dyDescent="0.25">
      <c r="A1100" s="291"/>
      <c r="B1100" s="294"/>
      <c r="C1100" s="295"/>
      <c r="D1100" s="297"/>
      <c r="E1100" s="173" t="s">
        <v>1054</v>
      </c>
    </row>
    <row r="1101" spans="1:5" x14ac:dyDescent="0.25">
      <c r="A1101" s="298" t="s">
        <v>1607</v>
      </c>
      <c r="B1101" s="300" t="s">
        <v>1608</v>
      </c>
      <c r="C1101" s="301"/>
      <c r="D1101" s="304" t="s">
        <v>41</v>
      </c>
      <c r="E1101" s="170" t="s">
        <v>1053</v>
      </c>
    </row>
    <row r="1102" spans="1:5" x14ac:dyDescent="0.25">
      <c r="A1102" s="299"/>
      <c r="B1102" s="302"/>
      <c r="C1102" s="303"/>
      <c r="D1102" s="305"/>
      <c r="E1102" s="171" t="s">
        <v>1054</v>
      </c>
    </row>
    <row r="1103" spans="1:5" x14ac:dyDescent="0.25">
      <c r="A1103" s="290" t="s">
        <v>1609</v>
      </c>
      <c r="B1103" s="292" t="s">
        <v>1608</v>
      </c>
      <c r="C1103" s="293"/>
      <c r="D1103" s="296" t="s">
        <v>41</v>
      </c>
      <c r="E1103" s="172" t="s">
        <v>1053</v>
      </c>
    </row>
    <row r="1104" spans="1:5" x14ac:dyDescent="0.25">
      <c r="A1104" s="291"/>
      <c r="B1104" s="294"/>
      <c r="C1104" s="295"/>
      <c r="D1104" s="297"/>
      <c r="E1104" s="173" t="s">
        <v>1054</v>
      </c>
    </row>
    <row r="1105" spans="1:5" x14ac:dyDescent="0.25">
      <c r="A1105" s="298" t="s">
        <v>1610</v>
      </c>
      <c r="B1105" s="300" t="s">
        <v>1608</v>
      </c>
      <c r="C1105" s="301"/>
      <c r="D1105" s="304" t="s">
        <v>41</v>
      </c>
      <c r="E1105" s="170" t="s">
        <v>1053</v>
      </c>
    </row>
    <row r="1106" spans="1:5" x14ac:dyDescent="0.25">
      <c r="A1106" s="299"/>
      <c r="B1106" s="302"/>
      <c r="C1106" s="303"/>
      <c r="D1106" s="305"/>
      <c r="E1106" s="171" t="s">
        <v>1054</v>
      </c>
    </row>
    <row r="1107" spans="1:5" x14ac:dyDescent="0.25">
      <c r="A1107" s="290" t="s">
        <v>1611</v>
      </c>
      <c r="B1107" s="292" t="s">
        <v>1608</v>
      </c>
      <c r="C1107" s="293"/>
      <c r="D1107" s="296" t="s">
        <v>41</v>
      </c>
      <c r="E1107" s="172" t="s">
        <v>1053</v>
      </c>
    </row>
    <row r="1108" spans="1:5" x14ac:dyDescent="0.25">
      <c r="A1108" s="291"/>
      <c r="B1108" s="294"/>
      <c r="C1108" s="295"/>
      <c r="D1108" s="297"/>
      <c r="E1108" s="173" t="s">
        <v>1054</v>
      </c>
    </row>
    <row r="1109" spans="1:5" x14ac:dyDescent="0.25">
      <c r="A1109" s="298" t="s">
        <v>1612</v>
      </c>
      <c r="B1109" s="300" t="s">
        <v>1608</v>
      </c>
      <c r="C1109" s="301"/>
      <c r="D1109" s="304" t="s">
        <v>41</v>
      </c>
      <c r="E1109" s="170" t="s">
        <v>1053</v>
      </c>
    </row>
    <row r="1110" spans="1:5" x14ac:dyDescent="0.25">
      <c r="A1110" s="299"/>
      <c r="B1110" s="302"/>
      <c r="C1110" s="303"/>
      <c r="D1110" s="305"/>
      <c r="E1110" s="171" t="s">
        <v>1054</v>
      </c>
    </row>
    <row r="1111" spans="1:5" x14ac:dyDescent="0.25">
      <c r="A1111" s="290" t="s">
        <v>1613</v>
      </c>
      <c r="B1111" s="292" t="s">
        <v>1608</v>
      </c>
      <c r="C1111" s="293"/>
      <c r="D1111" s="296" t="s">
        <v>41</v>
      </c>
      <c r="E1111" s="172" t="s">
        <v>1053</v>
      </c>
    </row>
    <row r="1112" spans="1:5" x14ac:dyDescent="0.25">
      <c r="A1112" s="291"/>
      <c r="B1112" s="294"/>
      <c r="C1112" s="295"/>
      <c r="D1112" s="297"/>
      <c r="E1112" s="173" t="s">
        <v>1054</v>
      </c>
    </row>
    <row r="1113" spans="1:5" x14ac:dyDescent="0.25">
      <c r="A1113" s="298" t="s">
        <v>1614</v>
      </c>
      <c r="B1113" s="300" t="s">
        <v>1608</v>
      </c>
      <c r="C1113" s="301"/>
      <c r="D1113" s="304" t="s">
        <v>41</v>
      </c>
      <c r="E1113" s="170" t="s">
        <v>1053</v>
      </c>
    </row>
    <row r="1114" spans="1:5" x14ac:dyDescent="0.25">
      <c r="A1114" s="299"/>
      <c r="B1114" s="302"/>
      <c r="C1114" s="303"/>
      <c r="D1114" s="305"/>
      <c r="E1114" s="171" t="s">
        <v>1054</v>
      </c>
    </row>
    <row r="1115" spans="1:5" x14ac:dyDescent="0.25">
      <c r="A1115" s="290" t="s">
        <v>1615</v>
      </c>
      <c r="B1115" s="292" t="s">
        <v>1616</v>
      </c>
      <c r="C1115" s="293"/>
      <c r="D1115" s="296" t="s">
        <v>41</v>
      </c>
      <c r="E1115" s="172" t="s">
        <v>1053</v>
      </c>
    </row>
    <row r="1116" spans="1:5" x14ac:dyDescent="0.25">
      <c r="A1116" s="291"/>
      <c r="B1116" s="294"/>
      <c r="C1116" s="295"/>
      <c r="D1116" s="297"/>
      <c r="E1116" s="173" t="s">
        <v>1054</v>
      </c>
    </row>
    <row r="1117" spans="1:5" x14ac:dyDescent="0.25">
      <c r="A1117" s="298" t="s">
        <v>1617</v>
      </c>
      <c r="B1117" s="300" t="s">
        <v>1616</v>
      </c>
      <c r="C1117" s="301"/>
      <c r="D1117" s="304" t="s">
        <v>41</v>
      </c>
      <c r="E1117" s="170" t="s">
        <v>1053</v>
      </c>
    </row>
    <row r="1118" spans="1:5" x14ac:dyDescent="0.25">
      <c r="A1118" s="299"/>
      <c r="B1118" s="302"/>
      <c r="C1118" s="303"/>
      <c r="D1118" s="305"/>
      <c r="E1118" s="171" t="s">
        <v>1054</v>
      </c>
    </row>
    <row r="1119" spans="1:5" x14ac:dyDescent="0.25">
      <c r="A1119" s="290" t="s">
        <v>1618</v>
      </c>
      <c r="B1119" s="292" t="s">
        <v>1616</v>
      </c>
      <c r="C1119" s="293"/>
      <c r="D1119" s="296" t="s">
        <v>41</v>
      </c>
      <c r="E1119" s="172" t="s">
        <v>1053</v>
      </c>
    </row>
    <row r="1120" spans="1:5" x14ac:dyDescent="0.25">
      <c r="A1120" s="291"/>
      <c r="B1120" s="294"/>
      <c r="C1120" s="295"/>
      <c r="D1120" s="297"/>
      <c r="E1120" s="173" t="s">
        <v>1054</v>
      </c>
    </row>
    <row r="1121" spans="1:5" x14ac:dyDescent="0.25">
      <c r="A1121" s="298" t="s">
        <v>1619</v>
      </c>
      <c r="B1121" s="300" t="s">
        <v>1616</v>
      </c>
      <c r="C1121" s="301"/>
      <c r="D1121" s="304" t="s">
        <v>41</v>
      </c>
      <c r="E1121" s="170" t="s">
        <v>1053</v>
      </c>
    </row>
    <row r="1122" spans="1:5" x14ac:dyDescent="0.25">
      <c r="A1122" s="299"/>
      <c r="B1122" s="302"/>
      <c r="C1122" s="303"/>
      <c r="D1122" s="305"/>
      <c r="E1122" s="171" t="s">
        <v>1054</v>
      </c>
    </row>
    <row r="1123" spans="1:5" x14ac:dyDescent="0.25">
      <c r="A1123" s="290" t="s">
        <v>1620</v>
      </c>
      <c r="B1123" s="292" t="s">
        <v>1616</v>
      </c>
      <c r="C1123" s="293"/>
      <c r="D1123" s="296" t="s">
        <v>41</v>
      </c>
      <c r="E1123" s="172" t="s">
        <v>1053</v>
      </c>
    </row>
    <row r="1124" spans="1:5" x14ac:dyDescent="0.25">
      <c r="A1124" s="291"/>
      <c r="B1124" s="294"/>
      <c r="C1124" s="295"/>
      <c r="D1124" s="297"/>
      <c r="E1124" s="173" t="s">
        <v>1054</v>
      </c>
    </row>
    <row r="1125" spans="1:5" x14ac:dyDescent="0.25">
      <c r="A1125" s="298" t="s">
        <v>1621</v>
      </c>
      <c r="B1125" s="300" t="s">
        <v>1616</v>
      </c>
      <c r="C1125" s="301"/>
      <c r="D1125" s="304" t="s">
        <v>41</v>
      </c>
      <c r="E1125" s="170" t="s">
        <v>1053</v>
      </c>
    </row>
    <row r="1126" spans="1:5" x14ac:dyDescent="0.25">
      <c r="A1126" s="299"/>
      <c r="B1126" s="302"/>
      <c r="C1126" s="303"/>
      <c r="D1126" s="305"/>
      <c r="E1126" s="171" t="s">
        <v>1054</v>
      </c>
    </row>
    <row r="1127" spans="1:5" x14ac:dyDescent="0.25">
      <c r="A1127" s="290" t="s">
        <v>1622</v>
      </c>
      <c r="B1127" s="292" t="s">
        <v>1616</v>
      </c>
      <c r="C1127" s="293"/>
      <c r="D1127" s="296" t="s">
        <v>41</v>
      </c>
      <c r="E1127" s="172" t="s">
        <v>1053</v>
      </c>
    </row>
    <row r="1128" spans="1:5" x14ac:dyDescent="0.25">
      <c r="A1128" s="291"/>
      <c r="B1128" s="294"/>
      <c r="C1128" s="295"/>
      <c r="D1128" s="297"/>
      <c r="E1128" s="173" t="s">
        <v>1054</v>
      </c>
    </row>
    <row r="1129" spans="1:5" x14ac:dyDescent="0.25">
      <c r="A1129" s="298" t="s">
        <v>1623</v>
      </c>
      <c r="B1129" s="300" t="s">
        <v>1616</v>
      </c>
      <c r="C1129" s="301"/>
      <c r="D1129" s="304" t="s">
        <v>41</v>
      </c>
      <c r="E1129" s="170" t="s">
        <v>1053</v>
      </c>
    </row>
    <row r="1130" spans="1:5" x14ac:dyDescent="0.25">
      <c r="A1130" s="299"/>
      <c r="B1130" s="302"/>
      <c r="C1130" s="303"/>
      <c r="D1130" s="305"/>
      <c r="E1130" s="171" t="s">
        <v>1054</v>
      </c>
    </row>
    <row r="1131" spans="1:5" x14ac:dyDescent="0.25">
      <c r="A1131" s="290" t="s">
        <v>1463</v>
      </c>
      <c r="B1131" s="292"/>
      <c r="C1131" s="293"/>
      <c r="D1131" s="296" t="s">
        <v>41</v>
      </c>
      <c r="E1131" s="172" t="s">
        <v>1053</v>
      </c>
    </row>
    <row r="1132" spans="1:5" x14ac:dyDescent="0.25">
      <c r="A1132" s="291"/>
      <c r="B1132" s="294"/>
      <c r="C1132" s="295"/>
      <c r="D1132" s="297"/>
      <c r="E1132" s="173" t="s">
        <v>1054</v>
      </c>
    </row>
    <row r="1133" spans="1:5" x14ac:dyDescent="0.25">
      <c r="A1133" s="298" t="s">
        <v>1485</v>
      </c>
      <c r="B1133" s="300"/>
      <c r="C1133" s="301"/>
      <c r="D1133" s="304" t="s">
        <v>41</v>
      </c>
      <c r="E1133" s="170" t="s">
        <v>1053</v>
      </c>
    </row>
    <row r="1134" spans="1:5" x14ac:dyDescent="0.25">
      <c r="A1134" s="299"/>
      <c r="B1134" s="302"/>
      <c r="C1134" s="303"/>
      <c r="D1134" s="305"/>
      <c r="E1134" s="171" t="s">
        <v>1054</v>
      </c>
    </row>
    <row r="1135" spans="1:5" x14ac:dyDescent="0.25">
      <c r="A1135" s="290" t="s">
        <v>1491</v>
      </c>
      <c r="B1135" s="292"/>
      <c r="C1135" s="293"/>
      <c r="D1135" s="296" t="s">
        <v>41</v>
      </c>
      <c r="E1135" s="172" t="s">
        <v>1053</v>
      </c>
    </row>
    <row r="1136" spans="1:5" x14ac:dyDescent="0.25">
      <c r="A1136" s="291"/>
      <c r="B1136" s="294"/>
      <c r="C1136" s="295"/>
      <c r="D1136" s="297"/>
      <c r="E1136" s="173" t="s">
        <v>1054</v>
      </c>
    </row>
    <row r="1137" spans="1:5" x14ac:dyDescent="0.25">
      <c r="A1137" s="298" t="s">
        <v>1496</v>
      </c>
      <c r="B1137" s="300"/>
      <c r="C1137" s="301"/>
      <c r="D1137" s="304" t="s">
        <v>41</v>
      </c>
      <c r="E1137" s="170" t="s">
        <v>1053</v>
      </c>
    </row>
    <row r="1138" spans="1:5" x14ac:dyDescent="0.25">
      <c r="A1138" s="299"/>
      <c r="B1138" s="302"/>
      <c r="C1138" s="303"/>
      <c r="D1138" s="305"/>
      <c r="E1138" s="171" t="s">
        <v>1054</v>
      </c>
    </row>
    <row r="1139" spans="1:5" x14ac:dyDescent="0.25">
      <c r="A1139" s="290" t="s">
        <v>1507</v>
      </c>
      <c r="B1139" s="292"/>
      <c r="C1139" s="293"/>
      <c r="D1139" s="296" t="s">
        <v>41</v>
      </c>
      <c r="E1139" s="172" t="s">
        <v>1053</v>
      </c>
    </row>
    <row r="1140" spans="1:5" x14ac:dyDescent="0.25">
      <c r="A1140" s="291"/>
      <c r="B1140" s="294"/>
      <c r="C1140" s="295"/>
      <c r="D1140" s="297"/>
      <c r="E1140" s="173" t="s">
        <v>1054</v>
      </c>
    </row>
    <row r="1141" spans="1:5" x14ac:dyDescent="0.25">
      <c r="A1141" s="298" t="s">
        <v>1514</v>
      </c>
      <c r="B1141" s="300"/>
      <c r="C1141" s="301"/>
      <c r="D1141" s="304" t="s">
        <v>41</v>
      </c>
      <c r="E1141" s="170" t="s">
        <v>1053</v>
      </c>
    </row>
    <row r="1142" spans="1:5" x14ac:dyDescent="0.25">
      <c r="A1142" s="299"/>
      <c r="B1142" s="302"/>
      <c r="C1142" s="303"/>
      <c r="D1142" s="305"/>
      <c r="E1142" s="171" t="s">
        <v>1054</v>
      </c>
    </row>
    <row r="1143" spans="1:5" x14ac:dyDescent="0.25">
      <c r="A1143" s="290" t="s">
        <v>1522</v>
      </c>
      <c r="B1143" s="292"/>
      <c r="C1143" s="293"/>
      <c r="D1143" s="296" t="s">
        <v>41</v>
      </c>
      <c r="E1143" s="172" t="s">
        <v>1053</v>
      </c>
    </row>
    <row r="1144" spans="1:5" x14ac:dyDescent="0.25">
      <c r="A1144" s="291"/>
      <c r="B1144" s="294"/>
      <c r="C1144" s="295"/>
      <c r="D1144" s="297"/>
      <c r="E1144" s="173" t="s">
        <v>1054</v>
      </c>
    </row>
    <row r="1145" spans="1:5" x14ac:dyDescent="0.25">
      <c r="A1145" s="298" t="s">
        <v>1526</v>
      </c>
      <c r="B1145" s="300"/>
      <c r="C1145" s="301"/>
      <c r="D1145" s="304" t="s">
        <v>41</v>
      </c>
      <c r="E1145" s="170" t="s">
        <v>1053</v>
      </c>
    </row>
    <row r="1146" spans="1:5" x14ac:dyDescent="0.25">
      <c r="A1146" s="299"/>
      <c r="B1146" s="302"/>
      <c r="C1146" s="303"/>
      <c r="D1146" s="305"/>
      <c r="E1146" s="171" t="s">
        <v>1054</v>
      </c>
    </row>
    <row r="1147" spans="1:5" x14ac:dyDescent="0.25">
      <c r="A1147" s="290" t="s">
        <v>1542</v>
      </c>
      <c r="B1147" s="292"/>
      <c r="C1147" s="293"/>
      <c r="D1147" s="296" t="s">
        <v>41</v>
      </c>
      <c r="E1147" s="172" t="s">
        <v>1053</v>
      </c>
    </row>
    <row r="1148" spans="1:5" x14ac:dyDescent="0.25">
      <c r="A1148" s="291"/>
      <c r="B1148" s="294"/>
      <c r="C1148" s="295"/>
      <c r="D1148" s="297"/>
      <c r="E1148" s="173" t="s">
        <v>1054</v>
      </c>
    </row>
    <row r="1149" spans="1:5" x14ac:dyDescent="0.25">
      <c r="A1149" s="298" t="s">
        <v>1548</v>
      </c>
      <c r="B1149" s="300"/>
      <c r="C1149" s="301"/>
      <c r="D1149" s="304" t="s">
        <v>41</v>
      </c>
      <c r="E1149" s="170" t="s">
        <v>1053</v>
      </c>
    </row>
    <row r="1150" spans="1:5" x14ac:dyDescent="0.25">
      <c r="A1150" s="299"/>
      <c r="B1150" s="302"/>
      <c r="C1150" s="303"/>
      <c r="D1150" s="305"/>
      <c r="E1150" s="171" t="s">
        <v>1054</v>
      </c>
    </row>
    <row r="1151" spans="1:5" x14ac:dyDescent="0.25">
      <c r="A1151" s="290" t="s">
        <v>1557</v>
      </c>
      <c r="B1151" s="292"/>
      <c r="C1151" s="293"/>
      <c r="D1151" s="296" t="s">
        <v>41</v>
      </c>
      <c r="E1151" s="172" t="s">
        <v>1053</v>
      </c>
    </row>
    <row r="1152" spans="1:5" x14ac:dyDescent="0.25">
      <c r="A1152" s="291"/>
      <c r="B1152" s="294"/>
      <c r="C1152" s="295"/>
      <c r="D1152" s="297"/>
      <c r="E1152" s="173" t="s">
        <v>1054</v>
      </c>
    </row>
    <row r="1153" spans="1:5" x14ac:dyDescent="0.25">
      <c r="A1153" s="298" t="s">
        <v>1587</v>
      </c>
      <c r="B1153" s="300"/>
      <c r="C1153" s="301"/>
      <c r="D1153" s="304" t="s">
        <v>41</v>
      </c>
      <c r="E1153" s="170" t="s">
        <v>1053</v>
      </c>
    </row>
    <row r="1154" spans="1:5" x14ac:dyDescent="0.25">
      <c r="A1154" s="299"/>
      <c r="B1154" s="302"/>
      <c r="C1154" s="303"/>
      <c r="D1154" s="305"/>
      <c r="E1154" s="171" t="s">
        <v>1054</v>
      </c>
    </row>
    <row r="1155" spans="1:5" x14ac:dyDescent="0.25">
      <c r="A1155" s="290" t="s">
        <v>1591</v>
      </c>
      <c r="B1155" s="292"/>
      <c r="C1155" s="293"/>
      <c r="D1155" s="296" t="s">
        <v>41</v>
      </c>
      <c r="E1155" s="172" t="s">
        <v>1053</v>
      </c>
    </row>
    <row r="1156" spans="1:5" x14ac:dyDescent="0.25">
      <c r="A1156" s="291"/>
      <c r="B1156" s="294"/>
      <c r="C1156" s="295"/>
      <c r="D1156" s="297"/>
      <c r="E1156" s="173" t="s">
        <v>1054</v>
      </c>
    </row>
    <row r="1157" spans="1:5" x14ac:dyDescent="0.25">
      <c r="A1157" s="298" t="s">
        <v>1596</v>
      </c>
      <c r="B1157" s="300"/>
      <c r="C1157" s="301"/>
      <c r="D1157" s="304" t="s">
        <v>41</v>
      </c>
      <c r="E1157" s="170" t="s">
        <v>1053</v>
      </c>
    </row>
    <row r="1158" spans="1:5" x14ac:dyDescent="0.25">
      <c r="A1158" s="299"/>
      <c r="B1158" s="302"/>
      <c r="C1158" s="303"/>
      <c r="D1158" s="305"/>
      <c r="E1158" s="171" t="s">
        <v>1054</v>
      </c>
    </row>
    <row r="1159" spans="1:5" x14ac:dyDescent="0.25">
      <c r="A1159" s="290" t="s">
        <v>1602</v>
      </c>
      <c r="B1159" s="292"/>
      <c r="C1159" s="293"/>
      <c r="D1159" s="296" t="s">
        <v>41</v>
      </c>
      <c r="E1159" s="172" t="s">
        <v>1053</v>
      </c>
    </row>
    <row r="1160" spans="1:5" x14ac:dyDescent="0.25">
      <c r="A1160" s="291"/>
      <c r="B1160" s="294"/>
      <c r="C1160" s="295"/>
      <c r="D1160" s="297"/>
      <c r="E1160" s="173" t="s">
        <v>1054</v>
      </c>
    </row>
    <row r="1161" spans="1:5" x14ac:dyDescent="0.25">
      <c r="A1161" s="298" t="s">
        <v>1608</v>
      </c>
      <c r="B1161" s="300"/>
      <c r="C1161" s="301"/>
      <c r="D1161" s="304" t="s">
        <v>41</v>
      </c>
      <c r="E1161" s="170" t="s">
        <v>1053</v>
      </c>
    </row>
    <row r="1162" spans="1:5" x14ac:dyDescent="0.25">
      <c r="A1162" s="299"/>
      <c r="B1162" s="302"/>
      <c r="C1162" s="303"/>
      <c r="D1162" s="305"/>
      <c r="E1162" s="171" t="s">
        <v>1054</v>
      </c>
    </row>
    <row r="1163" spans="1:5" x14ac:dyDescent="0.25">
      <c r="A1163" s="290" t="s">
        <v>1567</v>
      </c>
      <c r="B1163" s="292"/>
      <c r="C1163" s="293"/>
      <c r="D1163" s="296" t="s">
        <v>41</v>
      </c>
      <c r="E1163" s="172" t="s">
        <v>1053</v>
      </c>
    </row>
    <row r="1164" spans="1:5" x14ac:dyDescent="0.25">
      <c r="A1164" s="291"/>
      <c r="B1164" s="294"/>
      <c r="C1164" s="295"/>
      <c r="D1164" s="297"/>
      <c r="E1164" s="173" t="s">
        <v>1054</v>
      </c>
    </row>
    <row r="1165" spans="1:5" x14ac:dyDescent="0.25">
      <c r="A1165" s="298" t="s">
        <v>1573</v>
      </c>
      <c r="B1165" s="300" t="s">
        <v>1522</v>
      </c>
      <c r="C1165" s="301"/>
      <c r="D1165" s="304" t="s">
        <v>41</v>
      </c>
      <c r="E1165" s="170" t="s">
        <v>1053</v>
      </c>
    </row>
    <row r="1166" spans="1:5" x14ac:dyDescent="0.25">
      <c r="A1166" s="299"/>
      <c r="B1166" s="302"/>
      <c r="C1166" s="303"/>
      <c r="D1166" s="305"/>
      <c r="E1166" s="171" t="s">
        <v>1054</v>
      </c>
    </row>
    <row r="1167" spans="1:5" x14ac:dyDescent="0.25">
      <c r="A1167" s="290" t="s">
        <v>1624</v>
      </c>
      <c r="B1167" s="292" t="s">
        <v>1463</v>
      </c>
      <c r="C1167" s="293"/>
      <c r="D1167" s="296" t="s">
        <v>41</v>
      </c>
      <c r="E1167" s="172" t="s">
        <v>1053</v>
      </c>
    </row>
    <row r="1168" spans="1:5" x14ac:dyDescent="0.25">
      <c r="A1168" s="291"/>
      <c r="B1168" s="294"/>
      <c r="C1168" s="295"/>
      <c r="D1168" s="297"/>
      <c r="E1168" s="173" t="s">
        <v>1054</v>
      </c>
    </row>
    <row r="1169" spans="1:5" x14ac:dyDescent="0.25">
      <c r="A1169" s="298" t="s">
        <v>1625</v>
      </c>
      <c r="B1169" s="300" t="s">
        <v>1485</v>
      </c>
      <c r="C1169" s="301"/>
      <c r="D1169" s="304" t="s">
        <v>41</v>
      </c>
      <c r="E1169" s="170" t="s">
        <v>1053</v>
      </c>
    </row>
    <row r="1170" spans="1:5" x14ac:dyDescent="0.25">
      <c r="A1170" s="299"/>
      <c r="B1170" s="302"/>
      <c r="C1170" s="303"/>
      <c r="D1170" s="305"/>
      <c r="E1170" s="171" t="s">
        <v>1054</v>
      </c>
    </row>
    <row r="1171" spans="1:5" x14ac:dyDescent="0.25">
      <c r="A1171" s="290" t="s">
        <v>1373</v>
      </c>
      <c r="B1171" s="292" t="s">
        <v>1491</v>
      </c>
      <c r="C1171" s="293"/>
      <c r="D1171" s="296" t="s">
        <v>41</v>
      </c>
      <c r="E1171" s="172" t="s">
        <v>1053</v>
      </c>
    </row>
    <row r="1172" spans="1:5" x14ac:dyDescent="0.25">
      <c r="A1172" s="291"/>
      <c r="B1172" s="294"/>
      <c r="C1172" s="295"/>
      <c r="D1172" s="297"/>
      <c r="E1172" s="173" t="s">
        <v>1054</v>
      </c>
    </row>
    <row r="1173" spans="1:5" x14ac:dyDescent="0.25">
      <c r="A1173" s="298" t="s">
        <v>1626</v>
      </c>
      <c r="B1173" s="300" t="s">
        <v>1496</v>
      </c>
      <c r="C1173" s="301"/>
      <c r="D1173" s="304" t="s">
        <v>41</v>
      </c>
      <c r="E1173" s="170" t="s">
        <v>1053</v>
      </c>
    </row>
    <row r="1174" spans="1:5" x14ac:dyDescent="0.25">
      <c r="A1174" s="299"/>
      <c r="B1174" s="302"/>
      <c r="C1174" s="303"/>
      <c r="D1174" s="305"/>
      <c r="E1174" s="171" t="s">
        <v>1054</v>
      </c>
    </row>
    <row r="1175" spans="1:5" x14ac:dyDescent="0.25">
      <c r="A1175" s="290" t="s">
        <v>1183</v>
      </c>
      <c r="B1175" s="292" t="s">
        <v>1507</v>
      </c>
      <c r="C1175" s="293"/>
      <c r="D1175" s="296" t="s">
        <v>41</v>
      </c>
      <c r="E1175" s="172" t="s">
        <v>1053</v>
      </c>
    </row>
    <row r="1176" spans="1:5" x14ac:dyDescent="0.25">
      <c r="A1176" s="291"/>
      <c r="B1176" s="294"/>
      <c r="C1176" s="295"/>
      <c r="D1176" s="297"/>
      <c r="E1176" s="173" t="s">
        <v>1054</v>
      </c>
    </row>
    <row r="1177" spans="1:5" x14ac:dyDescent="0.25">
      <c r="A1177" s="298" t="s">
        <v>1627</v>
      </c>
      <c r="B1177" s="300" t="s">
        <v>1526</v>
      </c>
      <c r="C1177" s="301"/>
      <c r="D1177" s="304" t="s">
        <v>41</v>
      </c>
      <c r="E1177" s="170" t="s">
        <v>1053</v>
      </c>
    </row>
    <row r="1178" spans="1:5" x14ac:dyDescent="0.25">
      <c r="A1178" s="299"/>
      <c r="B1178" s="302"/>
      <c r="C1178" s="303"/>
      <c r="D1178" s="305"/>
      <c r="E1178" s="171" t="s">
        <v>1054</v>
      </c>
    </row>
    <row r="1179" spans="1:5" x14ac:dyDescent="0.25">
      <c r="A1179" s="290" t="s">
        <v>1628</v>
      </c>
      <c r="B1179" s="292" t="s">
        <v>1526</v>
      </c>
      <c r="C1179" s="293"/>
      <c r="D1179" s="296" t="s">
        <v>41</v>
      </c>
      <c r="E1179" s="172" t="s">
        <v>1053</v>
      </c>
    </row>
    <row r="1180" spans="1:5" x14ac:dyDescent="0.25">
      <c r="A1180" s="291"/>
      <c r="B1180" s="294"/>
      <c r="C1180" s="295"/>
      <c r="D1180" s="297"/>
      <c r="E1180" s="173" t="s">
        <v>1054</v>
      </c>
    </row>
    <row r="1181" spans="1:5" x14ac:dyDescent="0.25">
      <c r="A1181" s="298" t="s">
        <v>1629</v>
      </c>
      <c r="B1181" s="300" t="s">
        <v>1542</v>
      </c>
      <c r="C1181" s="301"/>
      <c r="D1181" s="304" t="s">
        <v>41</v>
      </c>
      <c r="E1181" s="170" t="s">
        <v>1053</v>
      </c>
    </row>
    <row r="1182" spans="1:5" x14ac:dyDescent="0.25">
      <c r="A1182" s="299"/>
      <c r="B1182" s="302"/>
      <c r="C1182" s="303"/>
      <c r="D1182" s="305"/>
      <c r="E1182" s="171" t="s">
        <v>1054</v>
      </c>
    </row>
    <row r="1183" spans="1:5" x14ac:dyDescent="0.25">
      <c r="A1183" s="290" t="s">
        <v>1630</v>
      </c>
      <c r="B1183" s="292" t="s">
        <v>1557</v>
      </c>
      <c r="C1183" s="293"/>
      <c r="D1183" s="296" t="s">
        <v>41</v>
      </c>
      <c r="E1183" s="172" t="s">
        <v>1053</v>
      </c>
    </row>
    <row r="1184" spans="1:5" x14ac:dyDescent="0.25">
      <c r="A1184" s="291"/>
      <c r="B1184" s="294"/>
      <c r="C1184" s="295"/>
      <c r="D1184" s="297"/>
      <c r="E1184" s="173" t="s">
        <v>1054</v>
      </c>
    </row>
    <row r="1185" spans="1:5" x14ac:dyDescent="0.25">
      <c r="A1185" s="298" t="s">
        <v>1631</v>
      </c>
      <c r="B1185" s="300" t="s">
        <v>1567</v>
      </c>
      <c r="C1185" s="301"/>
      <c r="D1185" s="304" t="s">
        <v>41</v>
      </c>
      <c r="E1185" s="170" t="s">
        <v>1053</v>
      </c>
    </row>
    <row r="1186" spans="1:5" x14ac:dyDescent="0.25">
      <c r="A1186" s="299"/>
      <c r="B1186" s="302"/>
      <c r="C1186" s="303"/>
      <c r="D1186" s="305"/>
      <c r="E1186" s="171" t="s">
        <v>1054</v>
      </c>
    </row>
    <row r="1187" spans="1:5" x14ac:dyDescent="0.25">
      <c r="A1187" s="290" t="s">
        <v>1632</v>
      </c>
      <c r="B1187" s="292" t="s">
        <v>1463</v>
      </c>
      <c r="C1187" s="293"/>
      <c r="D1187" s="296" t="s">
        <v>41</v>
      </c>
      <c r="E1187" s="172" t="s">
        <v>1053</v>
      </c>
    </row>
    <row r="1188" spans="1:5" x14ac:dyDescent="0.25">
      <c r="A1188" s="291"/>
      <c r="B1188" s="294"/>
      <c r="C1188" s="295"/>
      <c r="D1188" s="297"/>
      <c r="E1188" s="173" t="s">
        <v>1054</v>
      </c>
    </row>
    <row r="1189" spans="1:5" x14ac:dyDescent="0.25">
      <c r="A1189" s="298" t="s">
        <v>1633</v>
      </c>
      <c r="B1189" s="300" t="s">
        <v>1514</v>
      </c>
      <c r="C1189" s="301"/>
      <c r="D1189" s="304" t="s">
        <v>41</v>
      </c>
      <c r="E1189" s="170" t="s">
        <v>1053</v>
      </c>
    </row>
    <row r="1190" spans="1:5" x14ac:dyDescent="0.25">
      <c r="A1190" s="299"/>
      <c r="B1190" s="302"/>
      <c r="C1190" s="303"/>
      <c r="D1190" s="305"/>
      <c r="E1190" s="171" t="s">
        <v>1054</v>
      </c>
    </row>
    <row r="1191" spans="1:5" x14ac:dyDescent="0.25">
      <c r="A1191" s="290" t="s">
        <v>1634</v>
      </c>
      <c r="B1191" s="292" t="s">
        <v>1548</v>
      </c>
      <c r="C1191" s="293"/>
      <c r="D1191" s="296" t="s">
        <v>41</v>
      </c>
      <c r="E1191" s="172" t="s">
        <v>1053</v>
      </c>
    </row>
    <row r="1192" spans="1:5" x14ac:dyDescent="0.25">
      <c r="A1192" s="291"/>
      <c r="B1192" s="294"/>
      <c r="C1192" s="295"/>
      <c r="D1192" s="297"/>
      <c r="E1192" s="173" t="s">
        <v>1054</v>
      </c>
    </row>
    <row r="1193" spans="1:5" x14ac:dyDescent="0.25">
      <c r="A1193" s="298" t="s">
        <v>1635</v>
      </c>
      <c r="B1193" s="300" t="s">
        <v>1548</v>
      </c>
      <c r="C1193" s="301"/>
      <c r="D1193" s="304" t="s">
        <v>41</v>
      </c>
      <c r="E1193" s="170" t="s">
        <v>1053</v>
      </c>
    </row>
    <row r="1194" spans="1:5" x14ac:dyDescent="0.25">
      <c r="A1194" s="299"/>
      <c r="B1194" s="302"/>
      <c r="C1194" s="303"/>
      <c r="D1194" s="305"/>
      <c r="E1194" s="171" t="s">
        <v>1054</v>
      </c>
    </row>
    <row r="1195" spans="1:5" x14ac:dyDescent="0.25">
      <c r="A1195" s="290" t="s">
        <v>1616</v>
      </c>
      <c r="B1195" s="292"/>
      <c r="C1195" s="293"/>
      <c r="D1195" s="296" t="s">
        <v>41</v>
      </c>
      <c r="E1195" s="172" t="s">
        <v>1053</v>
      </c>
    </row>
    <row r="1196" spans="1:5" x14ac:dyDescent="0.25">
      <c r="A1196" s="291"/>
      <c r="B1196" s="294"/>
      <c r="C1196" s="295"/>
      <c r="D1196" s="297"/>
      <c r="E1196" s="173" t="s">
        <v>1054</v>
      </c>
    </row>
    <row r="1197" spans="1:5" x14ac:dyDescent="0.25">
      <c r="A1197" s="298" t="s">
        <v>1636</v>
      </c>
      <c r="B1197" s="300" t="s">
        <v>1463</v>
      </c>
      <c r="C1197" s="301"/>
      <c r="D1197" s="304" t="s">
        <v>41</v>
      </c>
      <c r="E1197" s="170" t="s">
        <v>1053</v>
      </c>
    </row>
    <row r="1198" spans="1:5" x14ac:dyDescent="0.25">
      <c r="A1198" s="299"/>
      <c r="B1198" s="302"/>
      <c r="C1198" s="303"/>
      <c r="D1198" s="305"/>
      <c r="E1198" s="171" t="s">
        <v>1054</v>
      </c>
    </row>
    <row r="1199" spans="1:5" x14ac:dyDescent="0.25">
      <c r="A1199" s="290" t="s">
        <v>1637</v>
      </c>
      <c r="B1199" s="292" t="s">
        <v>1463</v>
      </c>
      <c r="C1199" s="293"/>
      <c r="D1199" s="296" t="s">
        <v>41</v>
      </c>
      <c r="E1199" s="172" t="s">
        <v>1053</v>
      </c>
    </row>
    <row r="1200" spans="1:5" x14ac:dyDescent="0.25">
      <c r="A1200" s="291"/>
      <c r="B1200" s="294"/>
      <c r="C1200" s="295"/>
      <c r="D1200" s="297"/>
      <c r="E1200" s="173" t="s">
        <v>1054</v>
      </c>
    </row>
    <row r="1201" spans="1:5" x14ac:dyDescent="0.25">
      <c r="A1201" s="298" t="s">
        <v>1638</v>
      </c>
      <c r="B1201" s="300" t="s">
        <v>1463</v>
      </c>
      <c r="C1201" s="301"/>
      <c r="D1201" s="304" t="s">
        <v>41</v>
      </c>
      <c r="E1201" s="170" t="s">
        <v>1053</v>
      </c>
    </row>
    <row r="1202" spans="1:5" x14ac:dyDescent="0.25">
      <c r="A1202" s="299"/>
      <c r="B1202" s="302"/>
      <c r="C1202" s="303"/>
      <c r="D1202" s="305"/>
      <c r="E1202" s="171" t="s">
        <v>1054</v>
      </c>
    </row>
    <row r="1203" spans="1:5" x14ac:dyDescent="0.25">
      <c r="A1203" s="290" t="s">
        <v>1639</v>
      </c>
      <c r="B1203" s="292" t="s">
        <v>1496</v>
      </c>
      <c r="C1203" s="293"/>
      <c r="D1203" s="296" t="s">
        <v>41</v>
      </c>
      <c r="E1203" s="172" t="s">
        <v>1053</v>
      </c>
    </row>
    <row r="1204" spans="1:5" x14ac:dyDescent="0.25">
      <c r="A1204" s="291"/>
      <c r="B1204" s="294"/>
      <c r="C1204" s="295"/>
      <c r="D1204" s="297"/>
      <c r="E1204" s="173" t="s">
        <v>1054</v>
      </c>
    </row>
    <row r="1205" spans="1:5" x14ac:dyDescent="0.25">
      <c r="A1205" s="298" t="s">
        <v>1640</v>
      </c>
      <c r="B1205" s="300"/>
      <c r="C1205" s="301"/>
      <c r="D1205" s="304" t="s">
        <v>42</v>
      </c>
      <c r="E1205" s="170" t="s">
        <v>1053</v>
      </c>
    </row>
    <row r="1206" spans="1:5" x14ac:dyDescent="0.25">
      <c r="A1206" s="299"/>
      <c r="B1206" s="302"/>
      <c r="C1206" s="303"/>
      <c r="D1206" s="305"/>
      <c r="E1206" s="171" t="s">
        <v>1054</v>
      </c>
    </row>
    <row r="1207" spans="1:5" x14ac:dyDescent="0.25">
      <c r="A1207" s="290" t="s">
        <v>1641</v>
      </c>
      <c r="B1207" s="292"/>
      <c r="C1207" s="293"/>
      <c r="D1207" s="296" t="s">
        <v>42</v>
      </c>
      <c r="E1207" s="172" t="s">
        <v>1053</v>
      </c>
    </row>
    <row r="1208" spans="1:5" x14ac:dyDescent="0.25">
      <c r="A1208" s="291"/>
      <c r="B1208" s="294"/>
      <c r="C1208" s="295"/>
      <c r="D1208" s="297"/>
      <c r="E1208" s="173" t="s">
        <v>1054</v>
      </c>
    </row>
    <row r="1209" spans="1:5" x14ac:dyDescent="0.25">
      <c r="A1209" s="298" t="s">
        <v>1642</v>
      </c>
      <c r="B1209" s="300"/>
      <c r="C1209" s="301"/>
      <c r="D1209" s="304" t="s">
        <v>42</v>
      </c>
      <c r="E1209" s="170" t="s">
        <v>1053</v>
      </c>
    </row>
    <row r="1210" spans="1:5" x14ac:dyDescent="0.25">
      <c r="A1210" s="299"/>
      <c r="B1210" s="302"/>
      <c r="C1210" s="303"/>
      <c r="D1210" s="305"/>
      <c r="E1210" s="171" t="s">
        <v>1054</v>
      </c>
    </row>
    <row r="1211" spans="1:5" x14ac:dyDescent="0.25">
      <c r="A1211" s="290" t="s">
        <v>1643</v>
      </c>
      <c r="B1211" s="292"/>
      <c r="C1211" s="293"/>
      <c r="D1211" s="296" t="s">
        <v>42</v>
      </c>
      <c r="E1211" s="172" t="s">
        <v>1053</v>
      </c>
    </row>
    <row r="1212" spans="1:5" x14ac:dyDescent="0.25">
      <c r="A1212" s="291"/>
      <c r="B1212" s="294"/>
      <c r="C1212" s="295"/>
      <c r="D1212" s="297"/>
      <c r="E1212" s="173" t="s">
        <v>1054</v>
      </c>
    </row>
    <row r="1213" spans="1:5" x14ac:dyDescent="0.25">
      <c r="A1213" s="298" t="s">
        <v>1644</v>
      </c>
      <c r="B1213" s="300"/>
      <c r="C1213" s="301"/>
      <c r="D1213" s="304" t="s">
        <v>42</v>
      </c>
      <c r="E1213" s="170" t="s">
        <v>1053</v>
      </c>
    </row>
    <row r="1214" spans="1:5" x14ac:dyDescent="0.25">
      <c r="A1214" s="299"/>
      <c r="B1214" s="302"/>
      <c r="C1214" s="303"/>
      <c r="D1214" s="305"/>
      <c r="E1214" s="171" t="s">
        <v>1054</v>
      </c>
    </row>
    <row r="1215" spans="1:5" x14ac:dyDescent="0.25">
      <c r="A1215" s="290" t="s">
        <v>1645</v>
      </c>
      <c r="B1215" s="292"/>
      <c r="C1215" s="293"/>
      <c r="D1215" s="296" t="s">
        <v>42</v>
      </c>
      <c r="E1215" s="172" t="s">
        <v>1053</v>
      </c>
    </row>
    <row r="1216" spans="1:5" x14ac:dyDescent="0.25">
      <c r="A1216" s="291"/>
      <c r="B1216" s="294"/>
      <c r="C1216" s="295"/>
      <c r="D1216" s="297"/>
      <c r="E1216" s="173" t="s">
        <v>1054</v>
      </c>
    </row>
    <row r="1217" spans="1:5" x14ac:dyDescent="0.25">
      <c r="A1217" s="298" t="s">
        <v>1646</v>
      </c>
      <c r="B1217" s="300"/>
      <c r="C1217" s="301"/>
      <c r="D1217" s="304" t="s">
        <v>42</v>
      </c>
      <c r="E1217" s="170" t="s">
        <v>1053</v>
      </c>
    </row>
    <row r="1218" spans="1:5" x14ac:dyDescent="0.25">
      <c r="A1218" s="299"/>
      <c r="B1218" s="302"/>
      <c r="C1218" s="303"/>
      <c r="D1218" s="305"/>
      <c r="E1218" s="171" t="s">
        <v>1054</v>
      </c>
    </row>
    <row r="1219" spans="1:5" x14ac:dyDescent="0.25">
      <c r="A1219" s="290" t="s">
        <v>1647</v>
      </c>
      <c r="B1219" s="292"/>
      <c r="C1219" s="293"/>
      <c r="D1219" s="296" t="s">
        <v>42</v>
      </c>
      <c r="E1219" s="172" t="s">
        <v>1053</v>
      </c>
    </row>
    <row r="1220" spans="1:5" x14ac:dyDescent="0.25">
      <c r="A1220" s="291"/>
      <c r="B1220" s="294"/>
      <c r="C1220" s="295"/>
      <c r="D1220" s="297"/>
      <c r="E1220" s="173" t="s">
        <v>1054</v>
      </c>
    </row>
    <row r="1221" spans="1:5" x14ac:dyDescent="0.25">
      <c r="A1221" s="298" t="s">
        <v>1648</v>
      </c>
      <c r="B1221" s="300" t="s">
        <v>1649</v>
      </c>
      <c r="C1221" s="301"/>
      <c r="D1221" s="304" t="s">
        <v>42</v>
      </c>
      <c r="E1221" s="170" t="s">
        <v>1053</v>
      </c>
    </row>
    <row r="1222" spans="1:5" x14ac:dyDescent="0.25">
      <c r="A1222" s="299"/>
      <c r="B1222" s="302"/>
      <c r="C1222" s="303"/>
      <c r="D1222" s="305"/>
      <c r="E1222" s="171" t="s">
        <v>1054</v>
      </c>
    </row>
    <row r="1223" spans="1:5" x14ac:dyDescent="0.25">
      <c r="A1223" s="290" t="s">
        <v>1543</v>
      </c>
      <c r="B1223" s="292" t="s">
        <v>1649</v>
      </c>
      <c r="C1223" s="293"/>
      <c r="D1223" s="296" t="s">
        <v>42</v>
      </c>
      <c r="E1223" s="172" t="s">
        <v>1053</v>
      </c>
    </row>
    <row r="1224" spans="1:5" x14ac:dyDescent="0.25">
      <c r="A1224" s="291"/>
      <c r="B1224" s="294"/>
      <c r="C1224" s="295"/>
      <c r="D1224" s="297"/>
      <c r="E1224" s="173" t="s">
        <v>1054</v>
      </c>
    </row>
    <row r="1225" spans="1:5" x14ac:dyDescent="0.25">
      <c r="A1225" s="298" t="s">
        <v>1650</v>
      </c>
      <c r="B1225" s="300" t="s">
        <v>1649</v>
      </c>
      <c r="C1225" s="301"/>
      <c r="D1225" s="304" t="s">
        <v>42</v>
      </c>
      <c r="E1225" s="170" t="s">
        <v>1053</v>
      </c>
    </row>
    <row r="1226" spans="1:5" x14ac:dyDescent="0.25">
      <c r="A1226" s="299"/>
      <c r="B1226" s="302"/>
      <c r="C1226" s="303"/>
      <c r="D1226" s="305"/>
      <c r="E1226" s="171" t="s">
        <v>1054</v>
      </c>
    </row>
    <row r="1227" spans="1:5" x14ac:dyDescent="0.25">
      <c r="A1227" s="290" t="s">
        <v>1651</v>
      </c>
      <c r="B1227" s="292" t="s">
        <v>1649</v>
      </c>
      <c r="C1227" s="293"/>
      <c r="D1227" s="296" t="s">
        <v>42</v>
      </c>
      <c r="E1227" s="172" t="s">
        <v>1053</v>
      </c>
    </row>
    <row r="1228" spans="1:5" x14ac:dyDescent="0.25">
      <c r="A1228" s="291"/>
      <c r="B1228" s="294"/>
      <c r="C1228" s="295"/>
      <c r="D1228" s="297"/>
      <c r="E1228" s="173" t="s">
        <v>1054</v>
      </c>
    </row>
    <row r="1229" spans="1:5" x14ac:dyDescent="0.25">
      <c r="A1229" s="298" t="s">
        <v>1652</v>
      </c>
      <c r="B1229" s="300" t="s">
        <v>1649</v>
      </c>
      <c r="C1229" s="301"/>
      <c r="D1229" s="304" t="s">
        <v>42</v>
      </c>
      <c r="E1229" s="170" t="s">
        <v>1053</v>
      </c>
    </row>
    <row r="1230" spans="1:5" x14ac:dyDescent="0.25">
      <c r="A1230" s="299"/>
      <c r="B1230" s="302"/>
      <c r="C1230" s="303"/>
      <c r="D1230" s="305"/>
      <c r="E1230" s="171" t="s">
        <v>1054</v>
      </c>
    </row>
    <row r="1231" spans="1:5" x14ac:dyDescent="0.25">
      <c r="A1231" s="290" t="s">
        <v>1653</v>
      </c>
      <c r="B1231" s="292" t="s">
        <v>1649</v>
      </c>
      <c r="C1231" s="293"/>
      <c r="D1231" s="296" t="s">
        <v>42</v>
      </c>
      <c r="E1231" s="172" t="s">
        <v>1053</v>
      </c>
    </row>
    <row r="1232" spans="1:5" x14ac:dyDescent="0.25">
      <c r="A1232" s="291"/>
      <c r="B1232" s="294"/>
      <c r="C1232" s="295"/>
      <c r="D1232" s="297"/>
      <c r="E1232" s="173" t="s">
        <v>1054</v>
      </c>
    </row>
    <row r="1233" spans="1:5" x14ac:dyDescent="0.25">
      <c r="A1233" s="298" t="s">
        <v>1654</v>
      </c>
      <c r="B1233" s="300" t="s">
        <v>1649</v>
      </c>
      <c r="C1233" s="301"/>
      <c r="D1233" s="304" t="s">
        <v>42</v>
      </c>
      <c r="E1233" s="170" t="s">
        <v>1053</v>
      </c>
    </row>
    <row r="1234" spans="1:5" x14ac:dyDescent="0.25">
      <c r="A1234" s="299"/>
      <c r="B1234" s="302"/>
      <c r="C1234" s="303"/>
      <c r="D1234" s="305"/>
      <c r="E1234" s="171" t="s">
        <v>1054</v>
      </c>
    </row>
    <row r="1235" spans="1:5" x14ac:dyDescent="0.25">
      <c r="A1235" s="290" t="s">
        <v>1655</v>
      </c>
      <c r="B1235" s="292" t="s">
        <v>1649</v>
      </c>
      <c r="C1235" s="293"/>
      <c r="D1235" s="296" t="s">
        <v>42</v>
      </c>
      <c r="E1235" s="172" t="s">
        <v>1053</v>
      </c>
    </row>
    <row r="1236" spans="1:5" x14ac:dyDescent="0.25">
      <c r="A1236" s="291"/>
      <c r="B1236" s="294"/>
      <c r="C1236" s="295"/>
      <c r="D1236" s="297"/>
      <c r="E1236" s="173" t="s">
        <v>1054</v>
      </c>
    </row>
    <row r="1237" spans="1:5" x14ac:dyDescent="0.25">
      <c r="A1237" s="298" t="s">
        <v>1656</v>
      </c>
      <c r="B1237" s="300" t="s">
        <v>1649</v>
      </c>
      <c r="C1237" s="301"/>
      <c r="D1237" s="304" t="s">
        <v>42</v>
      </c>
      <c r="E1237" s="170" t="s">
        <v>1053</v>
      </c>
    </row>
    <row r="1238" spans="1:5" x14ac:dyDescent="0.25">
      <c r="A1238" s="299"/>
      <c r="B1238" s="302"/>
      <c r="C1238" s="303"/>
      <c r="D1238" s="305"/>
      <c r="E1238" s="171" t="s">
        <v>1054</v>
      </c>
    </row>
    <row r="1239" spans="1:5" x14ac:dyDescent="0.25">
      <c r="A1239" s="290" t="s">
        <v>1563</v>
      </c>
      <c r="B1239" s="292" t="s">
        <v>1649</v>
      </c>
      <c r="C1239" s="293"/>
      <c r="D1239" s="296" t="s">
        <v>42</v>
      </c>
      <c r="E1239" s="172" t="s">
        <v>1053</v>
      </c>
    </row>
    <row r="1240" spans="1:5" x14ac:dyDescent="0.25">
      <c r="A1240" s="291"/>
      <c r="B1240" s="294"/>
      <c r="C1240" s="295"/>
      <c r="D1240" s="297"/>
      <c r="E1240" s="173" t="s">
        <v>1054</v>
      </c>
    </row>
    <row r="1241" spans="1:5" x14ac:dyDescent="0.25">
      <c r="A1241" s="298" t="s">
        <v>1657</v>
      </c>
      <c r="B1241" s="300" t="s">
        <v>1649</v>
      </c>
      <c r="C1241" s="301"/>
      <c r="D1241" s="304" t="s">
        <v>42</v>
      </c>
      <c r="E1241" s="170" t="s">
        <v>1053</v>
      </c>
    </row>
    <row r="1242" spans="1:5" x14ac:dyDescent="0.25">
      <c r="A1242" s="299"/>
      <c r="B1242" s="302"/>
      <c r="C1242" s="303"/>
      <c r="D1242" s="305"/>
      <c r="E1242" s="171" t="s">
        <v>1054</v>
      </c>
    </row>
    <row r="1243" spans="1:5" x14ac:dyDescent="0.25">
      <c r="A1243" s="290" t="s">
        <v>1658</v>
      </c>
      <c r="B1243" s="292" t="s">
        <v>1649</v>
      </c>
      <c r="C1243" s="293"/>
      <c r="D1243" s="296" t="s">
        <v>42</v>
      </c>
      <c r="E1243" s="172" t="s">
        <v>1053</v>
      </c>
    </row>
    <row r="1244" spans="1:5" x14ac:dyDescent="0.25">
      <c r="A1244" s="291"/>
      <c r="B1244" s="294"/>
      <c r="C1244" s="295"/>
      <c r="D1244" s="297"/>
      <c r="E1244" s="173" t="s">
        <v>1054</v>
      </c>
    </row>
    <row r="1245" spans="1:5" x14ac:dyDescent="0.25">
      <c r="A1245" s="298" t="s">
        <v>1659</v>
      </c>
      <c r="B1245" s="300" t="s">
        <v>1649</v>
      </c>
      <c r="C1245" s="301"/>
      <c r="D1245" s="304" t="s">
        <v>42</v>
      </c>
      <c r="E1245" s="170" t="s">
        <v>1053</v>
      </c>
    </row>
    <row r="1246" spans="1:5" x14ac:dyDescent="0.25">
      <c r="A1246" s="299"/>
      <c r="B1246" s="302"/>
      <c r="C1246" s="303"/>
      <c r="D1246" s="305"/>
      <c r="E1246" s="171" t="s">
        <v>1054</v>
      </c>
    </row>
    <row r="1247" spans="1:5" x14ac:dyDescent="0.25">
      <c r="A1247" s="290" t="s">
        <v>1660</v>
      </c>
      <c r="B1247" s="292" t="s">
        <v>1649</v>
      </c>
      <c r="C1247" s="293"/>
      <c r="D1247" s="296" t="s">
        <v>42</v>
      </c>
      <c r="E1247" s="172" t="s">
        <v>1053</v>
      </c>
    </row>
    <row r="1248" spans="1:5" x14ac:dyDescent="0.25">
      <c r="A1248" s="291"/>
      <c r="B1248" s="294"/>
      <c r="C1248" s="295"/>
      <c r="D1248" s="297"/>
      <c r="E1248" s="173" t="s">
        <v>1054</v>
      </c>
    </row>
    <row r="1249" spans="1:5" x14ac:dyDescent="0.25">
      <c r="A1249" s="298" t="s">
        <v>1661</v>
      </c>
      <c r="B1249" s="300" t="s">
        <v>1649</v>
      </c>
      <c r="C1249" s="301"/>
      <c r="D1249" s="304" t="s">
        <v>42</v>
      </c>
      <c r="E1249" s="170" t="s">
        <v>1053</v>
      </c>
    </row>
    <row r="1250" spans="1:5" x14ac:dyDescent="0.25">
      <c r="A1250" s="299"/>
      <c r="B1250" s="302"/>
      <c r="C1250" s="303"/>
      <c r="D1250" s="305"/>
      <c r="E1250" s="171" t="s">
        <v>1054</v>
      </c>
    </row>
    <row r="1251" spans="1:5" x14ac:dyDescent="0.25">
      <c r="A1251" s="290" t="s">
        <v>1662</v>
      </c>
      <c r="B1251" s="292" t="s">
        <v>1649</v>
      </c>
      <c r="C1251" s="293"/>
      <c r="D1251" s="296" t="s">
        <v>42</v>
      </c>
      <c r="E1251" s="172" t="s">
        <v>1053</v>
      </c>
    </row>
    <row r="1252" spans="1:5" x14ac:dyDescent="0.25">
      <c r="A1252" s="291"/>
      <c r="B1252" s="294"/>
      <c r="C1252" s="295"/>
      <c r="D1252" s="297"/>
      <c r="E1252" s="173" t="s">
        <v>1054</v>
      </c>
    </row>
    <row r="1253" spans="1:5" x14ac:dyDescent="0.25">
      <c r="A1253" s="298" t="s">
        <v>1663</v>
      </c>
      <c r="B1253" s="300" t="s">
        <v>1649</v>
      </c>
      <c r="C1253" s="301"/>
      <c r="D1253" s="304" t="s">
        <v>42</v>
      </c>
      <c r="E1253" s="170" t="s">
        <v>1053</v>
      </c>
    </row>
    <row r="1254" spans="1:5" x14ac:dyDescent="0.25">
      <c r="A1254" s="299"/>
      <c r="B1254" s="302"/>
      <c r="C1254" s="303"/>
      <c r="D1254" s="305"/>
      <c r="E1254" s="171" t="s">
        <v>1054</v>
      </c>
    </row>
    <row r="1255" spans="1:5" x14ac:dyDescent="0.25">
      <c r="A1255" s="290" t="s">
        <v>1664</v>
      </c>
      <c r="B1255" s="292" t="s">
        <v>1665</v>
      </c>
      <c r="C1255" s="293"/>
      <c r="D1255" s="296" t="s">
        <v>42</v>
      </c>
      <c r="E1255" s="172" t="s">
        <v>1053</v>
      </c>
    </row>
    <row r="1256" spans="1:5" x14ac:dyDescent="0.25">
      <c r="A1256" s="291"/>
      <c r="B1256" s="294"/>
      <c r="C1256" s="295"/>
      <c r="D1256" s="297"/>
      <c r="E1256" s="173" t="s">
        <v>1054</v>
      </c>
    </row>
    <row r="1257" spans="1:5" x14ac:dyDescent="0.25">
      <c r="A1257" s="298" t="s">
        <v>1666</v>
      </c>
      <c r="B1257" s="300" t="s">
        <v>1665</v>
      </c>
      <c r="C1257" s="301"/>
      <c r="D1257" s="304" t="s">
        <v>42</v>
      </c>
      <c r="E1257" s="170" t="s">
        <v>1053</v>
      </c>
    </row>
    <row r="1258" spans="1:5" x14ac:dyDescent="0.25">
      <c r="A1258" s="299"/>
      <c r="B1258" s="302"/>
      <c r="C1258" s="303"/>
      <c r="D1258" s="305"/>
      <c r="E1258" s="171" t="s">
        <v>1054</v>
      </c>
    </row>
    <row r="1259" spans="1:5" x14ac:dyDescent="0.25">
      <c r="A1259" s="290" t="s">
        <v>1667</v>
      </c>
      <c r="B1259" s="292" t="s">
        <v>1665</v>
      </c>
      <c r="C1259" s="293"/>
      <c r="D1259" s="296" t="s">
        <v>42</v>
      </c>
      <c r="E1259" s="172" t="s">
        <v>1053</v>
      </c>
    </row>
    <row r="1260" spans="1:5" x14ac:dyDescent="0.25">
      <c r="A1260" s="291"/>
      <c r="B1260" s="294"/>
      <c r="C1260" s="295"/>
      <c r="D1260" s="297"/>
      <c r="E1260" s="173" t="s">
        <v>1054</v>
      </c>
    </row>
    <row r="1261" spans="1:5" x14ac:dyDescent="0.25">
      <c r="A1261" s="298" t="s">
        <v>1668</v>
      </c>
      <c r="B1261" s="300" t="s">
        <v>1665</v>
      </c>
      <c r="C1261" s="301"/>
      <c r="D1261" s="304" t="s">
        <v>42</v>
      </c>
      <c r="E1261" s="170" t="s">
        <v>1053</v>
      </c>
    </row>
    <row r="1262" spans="1:5" x14ac:dyDescent="0.25">
      <c r="A1262" s="299"/>
      <c r="B1262" s="302"/>
      <c r="C1262" s="303"/>
      <c r="D1262" s="305"/>
      <c r="E1262" s="171" t="s">
        <v>1054</v>
      </c>
    </row>
    <row r="1263" spans="1:5" x14ac:dyDescent="0.25">
      <c r="A1263" s="290" t="s">
        <v>1669</v>
      </c>
      <c r="B1263" s="292" t="s">
        <v>1665</v>
      </c>
      <c r="C1263" s="293"/>
      <c r="D1263" s="296" t="s">
        <v>42</v>
      </c>
      <c r="E1263" s="172" t="s">
        <v>1053</v>
      </c>
    </row>
    <row r="1264" spans="1:5" x14ac:dyDescent="0.25">
      <c r="A1264" s="291"/>
      <c r="B1264" s="294"/>
      <c r="C1264" s="295"/>
      <c r="D1264" s="297"/>
      <c r="E1264" s="173" t="s">
        <v>1054</v>
      </c>
    </row>
    <row r="1265" spans="1:5" x14ac:dyDescent="0.25">
      <c r="A1265" s="298" t="s">
        <v>1670</v>
      </c>
      <c r="B1265" s="300" t="s">
        <v>1665</v>
      </c>
      <c r="C1265" s="301"/>
      <c r="D1265" s="304" t="s">
        <v>42</v>
      </c>
      <c r="E1265" s="170" t="s">
        <v>1053</v>
      </c>
    </row>
    <row r="1266" spans="1:5" x14ac:dyDescent="0.25">
      <c r="A1266" s="299"/>
      <c r="B1266" s="302"/>
      <c r="C1266" s="303"/>
      <c r="D1266" s="305"/>
      <c r="E1266" s="171" t="s">
        <v>1671</v>
      </c>
    </row>
    <row r="1267" spans="1:5" x14ac:dyDescent="0.25">
      <c r="A1267" s="290" t="s">
        <v>1672</v>
      </c>
      <c r="B1267" s="292" t="s">
        <v>1665</v>
      </c>
      <c r="C1267" s="293"/>
      <c r="D1267" s="296" t="s">
        <v>42</v>
      </c>
      <c r="E1267" s="172" t="s">
        <v>1053</v>
      </c>
    </row>
    <row r="1268" spans="1:5" x14ac:dyDescent="0.25">
      <c r="A1268" s="291"/>
      <c r="B1268" s="294"/>
      <c r="C1268" s="295"/>
      <c r="D1268" s="297"/>
      <c r="E1268" s="173" t="s">
        <v>1054</v>
      </c>
    </row>
    <row r="1269" spans="1:5" x14ac:dyDescent="0.25">
      <c r="A1269" s="298" t="s">
        <v>1673</v>
      </c>
      <c r="B1269" s="300" t="s">
        <v>1665</v>
      </c>
      <c r="C1269" s="301"/>
      <c r="D1269" s="304" t="s">
        <v>42</v>
      </c>
      <c r="E1269" s="170" t="s">
        <v>1053</v>
      </c>
    </row>
    <row r="1270" spans="1:5" x14ac:dyDescent="0.25">
      <c r="A1270" s="299"/>
      <c r="B1270" s="302"/>
      <c r="C1270" s="303"/>
      <c r="D1270" s="305"/>
      <c r="E1270" s="171" t="s">
        <v>1671</v>
      </c>
    </row>
    <row r="1271" spans="1:5" x14ac:dyDescent="0.25">
      <c r="A1271" s="290" t="s">
        <v>1674</v>
      </c>
      <c r="B1271" s="292" t="s">
        <v>1665</v>
      </c>
      <c r="C1271" s="293"/>
      <c r="D1271" s="296" t="s">
        <v>42</v>
      </c>
      <c r="E1271" s="172" t="s">
        <v>1053</v>
      </c>
    </row>
    <row r="1272" spans="1:5" x14ac:dyDescent="0.25">
      <c r="A1272" s="291"/>
      <c r="B1272" s="294"/>
      <c r="C1272" s="295"/>
      <c r="D1272" s="297"/>
      <c r="E1272" s="173" t="s">
        <v>1054</v>
      </c>
    </row>
    <row r="1273" spans="1:5" x14ac:dyDescent="0.25">
      <c r="A1273" s="298" t="s">
        <v>1675</v>
      </c>
      <c r="B1273" s="300" t="s">
        <v>1665</v>
      </c>
      <c r="C1273" s="301"/>
      <c r="D1273" s="304" t="s">
        <v>42</v>
      </c>
      <c r="E1273" s="170" t="s">
        <v>1053</v>
      </c>
    </row>
    <row r="1274" spans="1:5" x14ac:dyDescent="0.25">
      <c r="A1274" s="299"/>
      <c r="B1274" s="302"/>
      <c r="C1274" s="303"/>
      <c r="D1274" s="305"/>
      <c r="E1274" s="171" t="s">
        <v>1054</v>
      </c>
    </row>
    <row r="1275" spans="1:5" x14ac:dyDescent="0.25">
      <c r="A1275" s="290" t="s">
        <v>1676</v>
      </c>
      <c r="B1275" s="292" t="s">
        <v>1677</v>
      </c>
      <c r="C1275" s="293"/>
      <c r="D1275" s="296" t="s">
        <v>42</v>
      </c>
      <c r="E1275" s="172" t="s">
        <v>1053</v>
      </c>
    </row>
    <row r="1276" spans="1:5" x14ac:dyDescent="0.25">
      <c r="A1276" s="291"/>
      <c r="B1276" s="294"/>
      <c r="C1276" s="295"/>
      <c r="D1276" s="297"/>
      <c r="E1276" s="173" t="s">
        <v>1054</v>
      </c>
    </row>
    <row r="1277" spans="1:5" x14ac:dyDescent="0.25">
      <c r="A1277" s="298" t="s">
        <v>1678</v>
      </c>
      <c r="B1277" s="300" t="s">
        <v>1677</v>
      </c>
      <c r="C1277" s="301"/>
      <c r="D1277" s="304" t="s">
        <v>42</v>
      </c>
      <c r="E1277" s="170" t="s">
        <v>1053</v>
      </c>
    </row>
    <row r="1278" spans="1:5" x14ac:dyDescent="0.25">
      <c r="A1278" s="299"/>
      <c r="B1278" s="302"/>
      <c r="C1278" s="303"/>
      <c r="D1278" s="305"/>
      <c r="E1278" s="171" t="s">
        <v>1054</v>
      </c>
    </row>
    <row r="1279" spans="1:5" x14ac:dyDescent="0.25">
      <c r="A1279" s="290" t="s">
        <v>1679</v>
      </c>
      <c r="B1279" s="292" t="s">
        <v>1677</v>
      </c>
      <c r="C1279" s="293"/>
      <c r="D1279" s="296" t="s">
        <v>42</v>
      </c>
      <c r="E1279" s="172" t="s">
        <v>1053</v>
      </c>
    </row>
    <row r="1280" spans="1:5" x14ac:dyDescent="0.25">
      <c r="A1280" s="291"/>
      <c r="B1280" s="294"/>
      <c r="C1280" s="295"/>
      <c r="D1280" s="297"/>
      <c r="E1280" s="173" t="s">
        <v>1054</v>
      </c>
    </row>
    <row r="1281" spans="1:5" x14ac:dyDescent="0.25">
      <c r="A1281" s="298" t="s">
        <v>1680</v>
      </c>
      <c r="B1281" s="300" t="s">
        <v>1677</v>
      </c>
      <c r="C1281" s="301"/>
      <c r="D1281" s="304" t="s">
        <v>42</v>
      </c>
      <c r="E1281" s="170" t="s">
        <v>1053</v>
      </c>
    </row>
    <row r="1282" spans="1:5" x14ac:dyDescent="0.25">
      <c r="A1282" s="299"/>
      <c r="B1282" s="302"/>
      <c r="C1282" s="303"/>
      <c r="D1282" s="305"/>
      <c r="E1282" s="171" t="s">
        <v>1054</v>
      </c>
    </row>
    <row r="1283" spans="1:5" x14ac:dyDescent="0.25">
      <c r="A1283" s="290" t="s">
        <v>1681</v>
      </c>
      <c r="B1283" s="292" t="s">
        <v>1677</v>
      </c>
      <c r="C1283" s="293"/>
      <c r="D1283" s="296" t="s">
        <v>42</v>
      </c>
      <c r="E1283" s="172" t="s">
        <v>1053</v>
      </c>
    </row>
    <row r="1284" spans="1:5" x14ac:dyDescent="0.25">
      <c r="A1284" s="291"/>
      <c r="B1284" s="294"/>
      <c r="C1284" s="295"/>
      <c r="D1284" s="297"/>
      <c r="E1284" s="173" t="s">
        <v>1054</v>
      </c>
    </row>
    <row r="1285" spans="1:5" x14ac:dyDescent="0.25">
      <c r="A1285" s="298" t="s">
        <v>1682</v>
      </c>
      <c r="B1285" s="300" t="s">
        <v>1677</v>
      </c>
      <c r="C1285" s="301"/>
      <c r="D1285" s="304" t="s">
        <v>42</v>
      </c>
      <c r="E1285" s="170" t="s">
        <v>1053</v>
      </c>
    </row>
    <row r="1286" spans="1:5" x14ac:dyDescent="0.25">
      <c r="A1286" s="299"/>
      <c r="B1286" s="302"/>
      <c r="C1286" s="303"/>
      <c r="D1286" s="305"/>
      <c r="E1286" s="171" t="s">
        <v>1054</v>
      </c>
    </row>
    <row r="1287" spans="1:5" x14ac:dyDescent="0.25">
      <c r="A1287" s="290" t="s">
        <v>1683</v>
      </c>
      <c r="B1287" s="292" t="s">
        <v>1677</v>
      </c>
      <c r="C1287" s="293"/>
      <c r="D1287" s="296" t="s">
        <v>42</v>
      </c>
      <c r="E1287" s="172" t="s">
        <v>1053</v>
      </c>
    </row>
    <row r="1288" spans="1:5" x14ac:dyDescent="0.25">
      <c r="A1288" s="291"/>
      <c r="B1288" s="294"/>
      <c r="C1288" s="295"/>
      <c r="D1288" s="297"/>
      <c r="E1288" s="173" t="s">
        <v>1054</v>
      </c>
    </row>
    <row r="1289" spans="1:5" x14ac:dyDescent="0.25">
      <c r="A1289" s="298" t="s">
        <v>1684</v>
      </c>
      <c r="B1289" s="300" t="s">
        <v>1649</v>
      </c>
      <c r="C1289" s="301"/>
      <c r="D1289" s="304" t="s">
        <v>42</v>
      </c>
      <c r="E1289" s="170" t="s">
        <v>1053</v>
      </c>
    </row>
    <row r="1290" spans="1:5" x14ac:dyDescent="0.25">
      <c r="A1290" s="299"/>
      <c r="B1290" s="302"/>
      <c r="C1290" s="303"/>
      <c r="D1290" s="305"/>
      <c r="E1290" s="171" t="s">
        <v>1054</v>
      </c>
    </row>
    <row r="1291" spans="1:5" x14ac:dyDescent="0.25">
      <c r="A1291" s="290" t="s">
        <v>1685</v>
      </c>
      <c r="B1291" s="292" t="s">
        <v>1677</v>
      </c>
      <c r="C1291" s="293"/>
      <c r="D1291" s="296" t="s">
        <v>42</v>
      </c>
      <c r="E1291" s="172" t="s">
        <v>1053</v>
      </c>
    </row>
    <row r="1292" spans="1:5" x14ac:dyDescent="0.25">
      <c r="A1292" s="291"/>
      <c r="B1292" s="294"/>
      <c r="C1292" s="295"/>
      <c r="D1292" s="297"/>
      <c r="E1292" s="173" t="s">
        <v>1054</v>
      </c>
    </row>
    <row r="1293" spans="1:5" x14ac:dyDescent="0.25">
      <c r="A1293" s="298" t="s">
        <v>1686</v>
      </c>
      <c r="B1293" s="300" t="s">
        <v>1677</v>
      </c>
      <c r="C1293" s="301"/>
      <c r="D1293" s="304" t="s">
        <v>42</v>
      </c>
      <c r="E1293" s="170" t="s">
        <v>1053</v>
      </c>
    </row>
    <row r="1294" spans="1:5" x14ac:dyDescent="0.25">
      <c r="A1294" s="299"/>
      <c r="B1294" s="302"/>
      <c r="C1294" s="303"/>
      <c r="D1294" s="305"/>
      <c r="E1294" s="171" t="s">
        <v>1054</v>
      </c>
    </row>
    <row r="1295" spans="1:5" x14ac:dyDescent="0.25">
      <c r="A1295" s="290" t="s">
        <v>1687</v>
      </c>
      <c r="B1295" s="292" t="s">
        <v>1677</v>
      </c>
      <c r="C1295" s="293"/>
      <c r="D1295" s="296" t="s">
        <v>42</v>
      </c>
      <c r="E1295" s="172" t="s">
        <v>1053</v>
      </c>
    </row>
    <row r="1296" spans="1:5" x14ac:dyDescent="0.25">
      <c r="A1296" s="291"/>
      <c r="B1296" s="294"/>
      <c r="C1296" s="295"/>
      <c r="D1296" s="297"/>
      <c r="E1296" s="173" t="s">
        <v>1054</v>
      </c>
    </row>
    <row r="1297" spans="1:5" x14ac:dyDescent="0.25">
      <c r="A1297" s="298" t="s">
        <v>1688</v>
      </c>
      <c r="B1297" s="300" t="s">
        <v>1677</v>
      </c>
      <c r="C1297" s="301"/>
      <c r="D1297" s="304" t="s">
        <v>42</v>
      </c>
      <c r="E1297" s="170" t="s">
        <v>1053</v>
      </c>
    </row>
    <row r="1298" spans="1:5" x14ac:dyDescent="0.25">
      <c r="A1298" s="299"/>
      <c r="B1298" s="302"/>
      <c r="C1298" s="303"/>
      <c r="D1298" s="305"/>
      <c r="E1298" s="171" t="s">
        <v>1054</v>
      </c>
    </row>
    <row r="1299" spans="1:5" x14ac:dyDescent="0.25">
      <c r="A1299" s="290" t="s">
        <v>1689</v>
      </c>
      <c r="B1299" s="292" t="s">
        <v>1677</v>
      </c>
      <c r="C1299" s="293"/>
      <c r="D1299" s="296" t="s">
        <v>42</v>
      </c>
      <c r="E1299" s="172" t="s">
        <v>1053</v>
      </c>
    </row>
    <row r="1300" spans="1:5" x14ac:dyDescent="0.25">
      <c r="A1300" s="291"/>
      <c r="B1300" s="294"/>
      <c r="C1300" s="295"/>
      <c r="D1300" s="297"/>
      <c r="E1300" s="173" t="s">
        <v>1054</v>
      </c>
    </row>
    <row r="1301" spans="1:5" x14ac:dyDescent="0.25">
      <c r="A1301" s="298" t="s">
        <v>1690</v>
      </c>
      <c r="B1301" s="300" t="s">
        <v>1677</v>
      </c>
      <c r="C1301" s="301"/>
      <c r="D1301" s="304" t="s">
        <v>42</v>
      </c>
      <c r="E1301" s="170" t="s">
        <v>1053</v>
      </c>
    </row>
    <row r="1302" spans="1:5" x14ac:dyDescent="0.25">
      <c r="A1302" s="299"/>
      <c r="B1302" s="302"/>
      <c r="C1302" s="303"/>
      <c r="D1302" s="305"/>
      <c r="E1302" s="171" t="s">
        <v>1054</v>
      </c>
    </row>
    <row r="1303" spans="1:5" x14ac:dyDescent="0.25">
      <c r="A1303" s="290" t="s">
        <v>1691</v>
      </c>
      <c r="B1303" s="292" t="s">
        <v>1677</v>
      </c>
      <c r="C1303" s="293"/>
      <c r="D1303" s="296" t="s">
        <v>42</v>
      </c>
      <c r="E1303" s="172" t="s">
        <v>1053</v>
      </c>
    </row>
    <row r="1304" spans="1:5" x14ac:dyDescent="0.25">
      <c r="A1304" s="291"/>
      <c r="B1304" s="294"/>
      <c r="C1304" s="295"/>
      <c r="D1304" s="297"/>
      <c r="E1304" s="173" t="s">
        <v>1054</v>
      </c>
    </row>
    <row r="1305" spans="1:5" x14ac:dyDescent="0.25">
      <c r="A1305" s="298" t="s">
        <v>1692</v>
      </c>
      <c r="B1305" s="300" t="s">
        <v>1693</v>
      </c>
      <c r="C1305" s="301"/>
      <c r="D1305" s="304" t="s">
        <v>42</v>
      </c>
      <c r="E1305" s="170" t="s">
        <v>1053</v>
      </c>
    </row>
    <row r="1306" spans="1:5" x14ac:dyDescent="0.25">
      <c r="A1306" s="299"/>
      <c r="B1306" s="302"/>
      <c r="C1306" s="303"/>
      <c r="D1306" s="305"/>
      <c r="E1306" s="171" t="s">
        <v>1054</v>
      </c>
    </row>
    <row r="1307" spans="1:5" x14ac:dyDescent="0.25">
      <c r="A1307" s="290" t="s">
        <v>1694</v>
      </c>
      <c r="B1307" s="292" t="s">
        <v>1693</v>
      </c>
      <c r="C1307" s="293"/>
      <c r="D1307" s="296" t="s">
        <v>42</v>
      </c>
      <c r="E1307" s="172" t="s">
        <v>1053</v>
      </c>
    </row>
    <row r="1308" spans="1:5" x14ac:dyDescent="0.25">
      <c r="A1308" s="291"/>
      <c r="B1308" s="294"/>
      <c r="C1308" s="295"/>
      <c r="D1308" s="297"/>
      <c r="E1308" s="173" t="s">
        <v>1054</v>
      </c>
    </row>
    <row r="1309" spans="1:5" x14ac:dyDescent="0.25">
      <c r="A1309" s="298" t="s">
        <v>1695</v>
      </c>
      <c r="B1309" s="300" t="s">
        <v>1696</v>
      </c>
      <c r="C1309" s="301"/>
      <c r="D1309" s="304" t="s">
        <v>42</v>
      </c>
      <c r="E1309" s="170" t="s">
        <v>1053</v>
      </c>
    </row>
    <row r="1310" spans="1:5" x14ac:dyDescent="0.25">
      <c r="A1310" s="299"/>
      <c r="B1310" s="302"/>
      <c r="C1310" s="303"/>
      <c r="D1310" s="305"/>
      <c r="E1310" s="171" t="s">
        <v>1054</v>
      </c>
    </row>
    <row r="1311" spans="1:5" x14ac:dyDescent="0.25">
      <c r="A1311" s="290" t="s">
        <v>1697</v>
      </c>
      <c r="B1311" s="292" t="s">
        <v>1696</v>
      </c>
      <c r="C1311" s="293"/>
      <c r="D1311" s="296" t="s">
        <v>42</v>
      </c>
      <c r="E1311" s="172" t="s">
        <v>1053</v>
      </c>
    </row>
    <row r="1312" spans="1:5" x14ac:dyDescent="0.25">
      <c r="A1312" s="291"/>
      <c r="B1312" s="294"/>
      <c r="C1312" s="295"/>
      <c r="D1312" s="297"/>
      <c r="E1312" s="173" t="s">
        <v>1054</v>
      </c>
    </row>
    <row r="1313" spans="1:5" x14ac:dyDescent="0.25">
      <c r="A1313" s="298" t="s">
        <v>1698</v>
      </c>
      <c r="B1313" s="300" t="s">
        <v>1696</v>
      </c>
      <c r="C1313" s="301"/>
      <c r="D1313" s="304" t="s">
        <v>42</v>
      </c>
      <c r="E1313" s="170" t="s">
        <v>1053</v>
      </c>
    </row>
    <row r="1314" spans="1:5" x14ac:dyDescent="0.25">
      <c r="A1314" s="299"/>
      <c r="B1314" s="302"/>
      <c r="C1314" s="303"/>
      <c r="D1314" s="305"/>
      <c r="E1314" s="171" t="s">
        <v>1054</v>
      </c>
    </row>
    <row r="1315" spans="1:5" x14ac:dyDescent="0.25">
      <c r="A1315" s="290" t="s">
        <v>1699</v>
      </c>
      <c r="B1315" s="292" t="s">
        <v>1696</v>
      </c>
      <c r="C1315" s="293"/>
      <c r="D1315" s="296" t="s">
        <v>42</v>
      </c>
      <c r="E1315" s="172" t="s">
        <v>1053</v>
      </c>
    </row>
    <row r="1316" spans="1:5" x14ac:dyDescent="0.25">
      <c r="A1316" s="291"/>
      <c r="B1316" s="294"/>
      <c r="C1316" s="295"/>
      <c r="D1316" s="297"/>
      <c r="E1316" s="173" t="s">
        <v>1054</v>
      </c>
    </row>
    <row r="1317" spans="1:5" x14ac:dyDescent="0.25">
      <c r="A1317" s="298" t="s">
        <v>1700</v>
      </c>
      <c r="B1317" s="300" t="s">
        <v>1693</v>
      </c>
      <c r="C1317" s="301"/>
      <c r="D1317" s="304" t="s">
        <v>42</v>
      </c>
      <c r="E1317" s="170" t="s">
        <v>1053</v>
      </c>
    </row>
    <row r="1318" spans="1:5" x14ac:dyDescent="0.25">
      <c r="A1318" s="299"/>
      <c r="B1318" s="302"/>
      <c r="C1318" s="303"/>
      <c r="D1318" s="305"/>
      <c r="E1318" s="171" t="s">
        <v>1054</v>
      </c>
    </row>
    <row r="1319" spans="1:5" x14ac:dyDescent="0.25">
      <c r="A1319" s="290" t="s">
        <v>1701</v>
      </c>
      <c r="B1319" s="292" t="s">
        <v>1693</v>
      </c>
      <c r="C1319" s="293"/>
      <c r="D1319" s="296" t="s">
        <v>42</v>
      </c>
      <c r="E1319" s="172" t="s">
        <v>1053</v>
      </c>
    </row>
    <row r="1320" spans="1:5" x14ac:dyDescent="0.25">
      <c r="A1320" s="291"/>
      <c r="B1320" s="294"/>
      <c r="C1320" s="295"/>
      <c r="D1320" s="297"/>
      <c r="E1320" s="173" t="s">
        <v>1054</v>
      </c>
    </row>
    <row r="1321" spans="1:5" x14ac:dyDescent="0.25">
      <c r="A1321" s="298" t="s">
        <v>1702</v>
      </c>
      <c r="B1321" s="300" t="s">
        <v>1693</v>
      </c>
      <c r="C1321" s="301"/>
      <c r="D1321" s="304" t="s">
        <v>42</v>
      </c>
      <c r="E1321" s="170" t="s">
        <v>1053</v>
      </c>
    </row>
    <row r="1322" spans="1:5" x14ac:dyDescent="0.25">
      <c r="A1322" s="299"/>
      <c r="B1322" s="302"/>
      <c r="C1322" s="303"/>
      <c r="D1322" s="305"/>
      <c r="E1322" s="171" t="s">
        <v>1054</v>
      </c>
    </row>
    <row r="1323" spans="1:5" x14ac:dyDescent="0.25">
      <c r="A1323" s="290" t="s">
        <v>1703</v>
      </c>
      <c r="B1323" s="292" t="s">
        <v>1704</v>
      </c>
      <c r="C1323" s="293"/>
      <c r="D1323" s="296" t="s">
        <v>42</v>
      </c>
      <c r="E1323" s="172" t="s">
        <v>1053</v>
      </c>
    </row>
    <row r="1324" spans="1:5" x14ac:dyDescent="0.25">
      <c r="A1324" s="291"/>
      <c r="B1324" s="294"/>
      <c r="C1324" s="295"/>
      <c r="D1324" s="297"/>
      <c r="E1324" s="173" t="s">
        <v>1054</v>
      </c>
    </row>
    <row r="1325" spans="1:5" x14ac:dyDescent="0.25">
      <c r="A1325" s="298" t="s">
        <v>1705</v>
      </c>
      <c r="B1325" s="300" t="s">
        <v>1704</v>
      </c>
      <c r="C1325" s="301"/>
      <c r="D1325" s="304" t="s">
        <v>42</v>
      </c>
      <c r="E1325" s="170" t="s">
        <v>1053</v>
      </c>
    </row>
    <row r="1326" spans="1:5" x14ac:dyDescent="0.25">
      <c r="A1326" s="299"/>
      <c r="B1326" s="302"/>
      <c r="C1326" s="303"/>
      <c r="D1326" s="305"/>
      <c r="E1326" s="171" t="s">
        <v>1054</v>
      </c>
    </row>
    <row r="1327" spans="1:5" x14ac:dyDescent="0.25">
      <c r="A1327" s="290" t="s">
        <v>1706</v>
      </c>
      <c r="B1327" s="292" t="s">
        <v>1704</v>
      </c>
      <c r="C1327" s="293"/>
      <c r="D1327" s="296" t="s">
        <v>42</v>
      </c>
      <c r="E1327" s="172" t="s">
        <v>1053</v>
      </c>
    </row>
    <row r="1328" spans="1:5" x14ac:dyDescent="0.25">
      <c r="A1328" s="291"/>
      <c r="B1328" s="294"/>
      <c r="C1328" s="295"/>
      <c r="D1328" s="297"/>
      <c r="E1328" s="173" t="s">
        <v>1054</v>
      </c>
    </row>
    <row r="1329" spans="1:5" x14ac:dyDescent="0.25">
      <c r="A1329" s="298" t="s">
        <v>1707</v>
      </c>
      <c r="B1329" s="300" t="s">
        <v>1704</v>
      </c>
      <c r="C1329" s="301"/>
      <c r="D1329" s="304" t="s">
        <v>42</v>
      </c>
      <c r="E1329" s="170" t="s">
        <v>1053</v>
      </c>
    </row>
    <row r="1330" spans="1:5" x14ac:dyDescent="0.25">
      <c r="A1330" s="299"/>
      <c r="B1330" s="302"/>
      <c r="C1330" s="303"/>
      <c r="D1330" s="305"/>
      <c r="E1330" s="171" t="s">
        <v>1054</v>
      </c>
    </row>
    <row r="1331" spans="1:5" x14ac:dyDescent="0.25">
      <c r="A1331" s="290" t="s">
        <v>1708</v>
      </c>
      <c r="B1331" s="292" t="s">
        <v>1704</v>
      </c>
      <c r="C1331" s="293"/>
      <c r="D1331" s="296" t="s">
        <v>42</v>
      </c>
      <c r="E1331" s="172" t="s">
        <v>1053</v>
      </c>
    </row>
    <row r="1332" spans="1:5" x14ac:dyDescent="0.25">
      <c r="A1332" s="291"/>
      <c r="B1332" s="294"/>
      <c r="C1332" s="295"/>
      <c r="D1332" s="297"/>
      <c r="E1332" s="173" t="s">
        <v>1054</v>
      </c>
    </row>
    <row r="1333" spans="1:5" x14ac:dyDescent="0.25">
      <c r="A1333" s="298" t="s">
        <v>1709</v>
      </c>
      <c r="B1333" s="300" t="s">
        <v>1710</v>
      </c>
      <c r="C1333" s="301"/>
      <c r="D1333" s="304" t="s">
        <v>42</v>
      </c>
      <c r="E1333" s="170" t="s">
        <v>1053</v>
      </c>
    </row>
    <row r="1334" spans="1:5" x14ac:dyDescent="0.25">
      <c r="A1334" s="299"/>
      <c r="B1334" s="302"/>
      <c r="C1334" s="303"/>
      <c r="D1334" s="305"/>
      <c r="E1334" s="171" t="s">
        <v>1054</v>
      </c>
    </row>
    <row r="1335" spans="1:5" x14ac:dyDescent="0.25">
      <c r="A1335" s="290" t="s">
        <v>1711</v>
      </c>
      <c r="B1335" s="292" t="s">
        <v>1710</v>
      </c>
      <c r="C1335" s="293"/>
      <c r="D1335" s="296" t="s">
        <v>42</v>
      </c>
      <c r="E1335" s="172" t="s">
        <v>1053</v>
      </c>
    </row>
    <row r="1336" spans="1:5" x14ac:dyDescent="0.25">
      <c r="A1336" s="291"/>
      <c r="B1336" s="294"/>
      <c r="C1336" s="295"/>
      <c r="D1336" s="297"/>
      <c r="E1336" s="173" t="s">
        <v>1054</v>
      </c>
    </row>
    <row r="1337" spans="1:5" x14ac:dyDescent="0.25">
      <c r="A1337" s="298" t="s">
        <v>1712</v>
      </c>
      <c r="B1337" s="300" t="s">
        <v>1710</v>
      </c>
      <c r="C1337" s="301"/>
      <c r="D1337" s="304" t="s">
        <v>42</v>
      </c>
      <c r="E1337" s="170" t="s">
        <v>1053</v>
      </c>
    </row>
    <row r="1338" spans="1:5" x14ac:dyDescent="0.25">
      <c r="A1338" s="299"/>
      <c r="B1338" s="302"/>
      <c r="C1338" s="303"/>
      <c r="D1338" s="305"/>
      <c r="E1338" s="171" t="s">
        <v>1054</v>
      </c>
    </row>
    <row r="1339" spans="1:5" x14ac:dyDescent="0.25">
      <c r="A1339" s="290" t="s">
        <v>1713</v>
      </c>
      <c r="B1339" s="292" t="s">
        <v>1714</v>
      </c>
      <c r="C1339" s="293"/>
      <c r="D1339" s="296" t="s">
        <v>42</v>
      </c>
      <c r="E1339" s="172" t="s">
        <v>1053</v>
      </c>
    </row>
    <row r="1340" spans="1:5" x14ac:dyDescent="0.25">
      <c r="A1340" s="291"/>
      <c r="B1340" s="294"/>
      <c r="C1340" s="295"/>
      <c r="D1340" s="297"/>
      <c r="E1340" s="173" t="s">
        <v>1054</v>
      </c>
    </row>
    <row r="1341" spans="1:5" x14ac:dyDescent="0.25">
      <c r="A1341" s="298" t="s">
        <v>1715</v>
      </c>
      <c r="B1341" s="300" t="s">
        <v>1714</v>
      </c>
      <c r="C1341" s="301"/>
      <c r="D1341" s="304" t="s">
        <v>42</v>
      </c>
      <c r="E1341" s="170" t="s">
        <v>1053</v>
      </c>
    </row>
    <row r="1342" spans="1:5" x14ac:dyDescent="0.25">
      <c r="A1342" s="299"/>
      <c r="B1342" s="302"/>
      <c r="C1342" s="303"/>
      <c r="D1342" s="305"/>
      <c r="E1342" s="171" t="s">
        <v>1054</v>
      </c>
    </row>
    <row r="1343" spans="1:5" x14ac:dyDescent="0.25">
      <c r="A1343" s="290" t="s">
        <v>1716</v>
      </c>
      <c r="B1343" s="292" t="s">
        <v>1714</v>
      </c>
      <c r="C1343" s="293"/>
      <c r="D1343" s="296" t="s">
        <v>42</v>
      </c>
      <c r="E1343" s="172" t="s">
        <v>1053</v>
      </c>
    </row>
    <row r="1344" spans="1:5" x14ac:dyDescent="0.25">
      <c r="A1344" s="291"/>
      <c r="B1344" s="294"/>
      <c r="C1344" s="295"/>
      <c r="D1344" s="297"/>
      <c r="E1344" s="173" t="s">
        <v>1054</v>
      </c>
    </row>
    <row r="1345" spans="1:5" x14ac:dyDescent="0.25">
      <c r="A1345" s="298" t="s">
        <v>1717</v>
      </c>
      <c r="B1345" s="300" t="s">
        <v>1714</v>
      </c>
      <c r="C1345" s="301"/>
      <c r="D1345" s="304" t="s">
        <v>42</v>
      </c>
      <c r="E1345" s="170" t="s">
        <v>1053</v>
      </c>
    </row>
    <row r="1346" spans="1:5" x14ac:dyDescent="0.25">
      <c r="A1346" s="299"/>
      <c r="B1346" s="302"/>
      <c r="C1346" s="303"/>
      <c r="D1346" s="305"/>
      <c r="E1346" s="171" t="s">
        <v>1054</v>
      </c>
    </row>
    <row r="1347" spans="1:5" x14ac:dyDescent="0.25">
      <c r="A1347" s="290" t="s">
        <v>1718</v>
      </c>
      <c r="B1347" s="292" t="s">
        <v>1714</v>
      </c>
      <c r="C1347" s="293"/>
      <c r="D1347" s="296" t="s">
        <v>42</v>
      </c>
      <c r="E1347" s="172" t="s">
        <v>1053</v>
      </c>
    </row>
    <row r="1348" spans="1:5" x14ac:dyDescent="0.25">
      <c r="A1348" s="291"/>
      <c r="B1348" s="294"/>
      <c r="C1348" s="295"/>
      <c r="D1348" s="297"/>
      <c r="E1348" s="173" t="s">
        <v>1054</v>
      </c>
    </row>
    <row r="1349" spans="1:5" x14ac:dyDescent="0.25">
      <c r="A1349" s="298" t="s">
        <v>1719</v>
      </c>
      <c r="B1349" s="300" t="s">
        <v>1714</v>
      </c>
      <c r="C1349" s="301"/>
      <c r="D1349" s="304" t="s">
        <v>42</v>
      </c>
      <c r="E1349" s="170" t="s">
        <v>1053</v>
      </c>
    </row>
    <row r="1350" spans="1:5" x14ac:dyDescent="0.25">
      <c r="A1350" s="299"/>
      <c r="B1350" s="302"/>
      <c r="C1350" s="303"/>
      <c r="D1350" s="305"/>
      <c r="E1350" s="171" t="s">
        <v>1054</v>
      </c>
    </row>
    <row r="1351" spans="1:5" x14ac:dyDescent="0.25">
      <c r="A1351" s="290" t="s">
        <v>1720</v>
      </c>
      <c r="B1351" s="292" t="s">
        <v>1714</v>
      </c>
      <c r="C1351" s="293"/>
      <c r="D1351" s="296" t="s">
        <v>42</v>
      </c>
      <c r="E1351" s="172" t="s">
        <v>1053</v>
      </c>
    </row>
    <row r="1352" spans="1:5" x14ac:dyDescent="0.25">
      <c r="A1352" s="291"/>
      <c r="B1352" s="294"/>
      <c r="C1352" s="295"/>
      <c r="D1352" s="297"/>
      <c r="E1352" s="173" t="s">
        <v>1054</v>
      </c>
    </row>
    <row r="1353" spans="1:5" x14ac:dyDescent="0.25">
      <c r="A1353" s="298" t="s">
        <v>1721</v>
      </c>
      <c r="B1353" s="300" t="s">
        <v>1722</v>
      </c>
      <c r="C1353" s="301"/>
      <c r="D1353" s="304" t="s">
        <v>42</v>
      </c>
      <c r="E1353" s="170" t="s">
        <v>1053</v>
      </c>
    </row>
    <row r="1354" spans="1:5" x14ac:dyDescent="0.25">
      <c r="A1354" s="299"/>
      <c r="B1354" s="302"/>
      <c r="C1354" s="303"/>
      <c r="D1354" s="305"/>
      <c r="E1354" s="171" t="s">
        <v>1054</v>
      </c>
    </row>
    <row r="1355" spans="1:5" x14ac:dyDescent="0.25">
      <c r="A1355" s="290" t="s">
        <v>1723</v>
      </c>
      <c r="B1355" s="292" t="s">
        <v>1722</v>
      </c>
      <c r="C1355" s="293"/>
      <c r="D1355" s="296" t="s">
        <v>42</v>
      </c>
      <c r="E1355" s="172" t="s">
        <v>1053</v>
      </c>
    </row>
    <row r="1356" spans="1:5" x14ac:dyDescent="0.25">
      <c r="A1356" s="291"/>
      <c r="B1356" s="294"/>
      <c r="C1356" s="295"/>
      <c r="D1356" s="297"/>
      <c r="E1356" s="173" t="s">
        <v>1054</v>
      </c>
    </row>
    <row r="1357" spans="1:5" x14ac:dyDescent="0.25">
      <c r="A1357" s="298" t="s">
        <v>1724</v>
      </c>
      <c r="B1357" s="300" t="s">
        <v>1722</v>
      </c>
      <c r="C1357" s="301"/>
      <c r="D1357" s="304" t="s">
        <v>42</v>
      </c>
      <c r="E1357" s="170" t="s">
        <v>1053</v>
      </c>
    </row>
    <row r="1358" spans="1:5" x14ac:dyDescent="0.25">
      <c r="A1358" s="299"/>
      <c r="B1358" s="302"/>
      <c r="C1358" s="303"/>
      <c r="D1358" s="305"/>
      <c r="E1358" s="171" t="s">
        <v>1054</v>
      </c>
    </row>
    <row r="1359" spans="1:5" x14ac:dyDescent="0.25">
      <c r="A1359" s="290" t="s">
        <v>1725</v>
      </c>
      <c r="B1359" s="292" t="s">
        <v>1722</v>
      </c>
      <c r="C1359" s="293"/>
      <c r="D1359" s="296" t="s">
        <v>42</v>
      </c>
      <c r="E1359" s="172" t="s">
        <v>1053</v>
      </c>
    </row>
    <row r="1360" spans="1:5" x14ac:dyDescent="0.25">
      <c r="A1360" s="291"/>
      <c r="B1360" s="294"/>
      <c r="C1360" s="295"/>
      <c r="D1360" s="297"/>
      <c r="E1360" s="173" t="s">
        <v>1054</v>
      </c>
    </row>
    <row r="1361" spans="1:5" x14ac:dyDescent="0.25">
      <c r="A1361" s="298" t="s">
        <v>1726</v>
      </c>
      <c r="B1361" s="300" t="s">
        <v>1722</v>
      </c>
      <c r="C1361" s="301"/>
      <c r="D1361" s="304" t="s">
        <v>42</v>
      </c>
      <c r="E1361" s="170" t="s">
        <v>1053</v>
      </c>
    </row>
    <row r="1362" spans="1:5" x14ac:dyDescent="0.25">
      <c r="A1362" s="299"/>
      <c r="B1362" s="302"/>
      <c r="C1362" s="303"/>
      <c r="D1362" s="305"/>
      <c r="E1362" s="171" t="s">
        <v>1054</v>
      </c>
    </row>
    <row r="1363" spans="1:5" x14ac:dyDescent="0.25">
      <c r="A1363" s="290" t="s">
        <v>1727</v>
      </c>
      <c r="B1363" s="292" t="s">
        <v>1696</v>
      </c>
      <c r="C1363" s="293"/>
      <c r="D1363" s="296" t="s">
        <v>42</v>
      </c>
      <c r="E1363" s="172" t="s">
        <v>1053</v>
      </c>
    </row>
    <row r="1364" spans="1:5" x14ac:dyDescent="0.25">
      <c r="A1364" s="291"/>
      <c r="B1364" s="294"/>
      <c r="C1364" s="295"/>
      <c r="D1364" s="297"/>
      <c r="E1364" s="173" t="s">
        <v>1054</v>
      </c>
    </row>
    <row r="1365" spans="1:5" x14ac:dyDescent="0.25">
      <c r="A1365" s="298" t="s">
        <v>1649</v>
      </c>
      <c r="B1365" s="300"/>
      <c r="C1365" s="301"/>
      <c r="D1365" s="304" t="s">
        <v>42</v>
      </c>
      <c r="E1365" s="170" t="s">
        <v>1053</v>
      </c>
    </row>
    <row r="1366" spans="1:5" x14ac:dyDescent="0.25">
      <c r="A1366" s="299"/>
      <c r="B1366" s="302"/>
      <c r="C1366" s="303"/>
      <c r="D1366" s="305"/>
      <c r="E1366" s="171" t="s">
        <v>1054</v>
      </c>
    </row>
    <row r="1367" spans="1:5" x14ac:dyDescent="0.25">
      <c r="A1367" s="290" t="s">
        <v>1677</v>
      </c>
      <c r="B1367" s="292"/>
      <c r="C1367" s="293"/>
      <c r="D1367" s="296" t="s">
        <v>42</v>
      </c>
      <c r="E1367" s="172" t="s">
        <v>1053</v>
      </c>
    </row>
    <row r="1368" spans="1:5" x14ac:dyDescent="0.25">
      <c r="A1368" s="291"/>
      <c r="B1368" s="294"/>
      <c r="C1368" s="295"/>
      <c r="D1368" s="297"/>
      <c r="E1368" s="173" t="s">
        <v>1054</v>
      </c>
    </row>
    <row r="1369" spans="1:5" x14ac:dyDescent="0.25">
      <c r="A1369" s="298" t="s">
        <v>1696</v>
      </c>
      <c r="B1369" s="300"/>
      <c r="C1369" s="301"/>
      <c r="D1369" s="304" t="s">
        <v>42</v>
      </c>
      <c r="E1369" s="170" t="s">
        <v>1053</v>
      </c>
    </row>
    <row r="1370" spans="1:5" x14ac:dyDescent="0.25">
      <c r="A1370" s="299"/>
      <c r="B1370" s="302"/>
      <c r="C1370" s="303"/>
      <c r="D1370" s="305"/>
      <c r="E1370" s="171" t="s">
        <v>1054</v>
      </c>
    </row>
    <row r="1371" spans="1:5" x14ac:dyDescent="0.25">
      <c r="A1371" s="290" t="s">
        <v>1704</v>
      </c>
      <c r="B1371" s="292"/>
      <c r="C1371" s="293"/>
      <c r="D1371" s="296" t="s">
        <v>42</v>
      </c>
      <c r="E1371" s="172" t="s">
        <v>1053</v>
      </c>
    </row>
    <row r="1372" spans="1:5" x14ac:dyDescent="0.25">
      <c r="A1372" s="291"/>
      <c r="B1372" s="294"/>
      <c r="C1372" s="295"/>
      <c r="D1372" s="297"/>
      <c r="E1372" s="173" t="s">
        <v>1054</v>
      </c>
    </row>
    <row r="1373" spans="1:5" x14ac:dyDescent="0.25">
      <c r="A1373" s="298" t="s">
        <v>1665</v>
      </c>
      <c r="B1373" s="300"/>
      <c r="C1373" s="301"/>
      <c r="D1373" s="304" t="s">
        <v>42</v>
      </c>
      <c r="E1373" s="170" t="s">
        <v>1053</v>
      </c>
    </row>
    <row r="1374" spans="1:5" x14ac:dyDescent="0.25">
      <c r="A1374" s="299"/>
      <c r="B1374" s="302"/>
      <c r="C1374" s="303"/>
      <c r="D1374" s="305"/>
      <c r="E1374" s="171" t="s">
        <v>1054</v>
      </c>
    </row>
    <row r="1375" spans="1:5" x14ac:dyDescent="0.25">
      <c r="A1375" s="290" t="s">
        <v>1728</v>
      </c>
      <c r="B1375" s="292" t="s">
        <v>1696</v>
      </c>
      <c r="C1375" s="293"/>
      <c r="D1375" s="296" t="s">
        <v>42</v>
      </c>
      <c r="E1375" s="172" t="s">
        <v>1053</v>
      </c>
    </row>
    <row r="1376" spans="1:5" x14ac:dyDescent="0.25">
      <c r="A1376" s="291"/>
      <c r="B1376" s="294"/>
      <c r="C1376" s="295"/>
      <c r="D1376" s="297"/>
      <c r="E1376" s="173" t="s">
        <v>1054</v>
      </c>
    </row>
    <row r="1377" spans="1:5" x14ac:dyDescent="0.25">
      <c r="A1377" s="298" t="s">
        <v>1729</v>
      </c>
      <c r="B1377" s="300"/>
      <c r="C1377" s="301"/>
      <c r="D1377" s="304" t="s">
        <v>42</v>
      </c>
      <c r="E1377" s="170" t="s">
        <v>1053</v>
      </c>
    </row>
    <row r="1378" spans="1:5" x14ac:dyDescent="0.25">
      <c r="A1378" s="299"/>
      <c r="B1378" s="302"/>
      <c r="C1378" s="303"/>
      <c r="D1378" s="305"/>
      <c r="E1378" s="171" t="s">
        <v>1054</v>
      </c>
    </row>
    <row r="1379" spans="1:5" x14ac:dyDescent="0.25">
      <c r="A1379" s="290" t="s">
        <v>1730</v>
      </c>
      <c r="B1379" s="292" t="s">
        <v>1722</v>
      </c>
      <c r="C1379" s="293"/>
      <c r="D1379" s="296" t="s">
        <v>42</v>
      </c>
      <c r="E1379" s="172" t="s">
        <v>1053</v>
      </c>
    </row>
    <row r="1380" spans="1:5" x14ac:dyDescent="0.25">
      <c r="A1380" s="291"/>
      <c r="B1380" s="294"/>
      <c r="C1380" s="295"/>
      <c r="D1380" s="297"/>
      <c r="E1380" s="173" t="s">
        <v>1054</v>
      </c>
    </row>
    <row r="1381" spans="1:5" x14ac:dyDescent="0.25">
      <c r="A1381" s="298" t="s">
        <v>1710</v>
      </c>
      <c r="B1381" s="300"/>
      <c r="C1381" s="301"/>
      <c r="D1381" s="304" t="s">
        <v>42</v>
      </c>
      <c r="E1381" s="170" t="s">
        <v>1053</v>
      </c>
    </row>
    <row r="1382" spans="1:5" x14ac:dyDescent="0.25">
      <c r="A1382" s="299"/>
      <c r="B1382" s="302"/>
      <c r="C1382" s="303"/>
      <c r="D1382" s="305"/>
      <c r="E1382" s="171" t="s">
        <v>1054</v>
      </c>
    </row>
    <row r="1383" spans="1:5" x14ac:dyDescent="0.25">
      <c r="A1383" s="290" t="s">
        <v>1693</v>
      </c>
      <c r="B1383" s="292"/>
      <c r="C1383" s="293"/>
      <c r="D1383" s="296" t="s">
        <v>42</v>
      </c>
      <c r="E1383" s="172" t="s">
        <v>1053</v>
      </c>
    </row>
    <row r="1384" spans="1:5" x14ac:dyDescent="0.25">
      <c r="A1384" s="291"/>
      <c r="B1384" s="294"/>
      <c r="C1384" s="295"/>
      <c r="D1384" s="297"/>
      <c r="E1384" s="173" t="s">
        <v>1054</v>
      </c>
    </row>
    <row r="1385" spans="1:5" x14ac:dyDescent="0.25">
      <c r="A1385" s="298" t="s">
        <v>1714</v>
      </c>
      <c r="B1385" s="300"/>
      <c r="C1385" s="301"/>
      <c r="D1385" s="304" t="s">
        <v>42</v>
      </c>
      <c r="E1385" s="170" t="s">
        <v>1053</v>
      </c>
    </row>
    <row r="1386" spans="1:5" x14ac:dyDescent="0.25">
      <c r="A1386" s="299"/>
      <c r="B1386" s="302"/>
      <c r="C1386" s="303"/>
      <c r="D1386" s="305"/>
      <c r="E1386" s="171" t="s">
        <v>1054</v>
      </c>
    </row>
    <row r="1387" spans="1:5" x14ac:dyDescent="0.25">
      <c r="A1387" s="290" t="s">
        <v>1722</v>
      </c>
      <c r="B1387" s="292"/>
      <c r="C1387" s="293"/>
      <c r="D1387" s="296" t="s">
        <v>42</v>
      </c>
      <c r="E1387" s="172" t="s">
        <v>1053</v>
      </c>
    </row>
    <row r="1388" spans="1:5" x14ac:dyDescent="0.25">
      <c r="A1388" s="291"/>
      <c r="B1388" s="294"/>
      <c r="C1388" s="295"/>
      <c r="D1388" s="297"/>
      <c r="E1388" s="173" t="s">
        <v>1054</v>
      </c>
    </row>
    <row r="1389" spans="1:5" x14ac:dyDescent="0.25">
      <c r="A1389" s="298" t="s">
        <v>1731</v>
      </c>
      <c r="B1389" s="300" t="s">
        <v>1732</v>
      </c>
      <c r="C1389" s="301"/>
      <c r="D1389" s="304" t="s">
        <v>43</v>
      </c>
      <c r="E1389" s="170" t="s">
        <v>1053</v>
      </c>
    </row>
    <row r="1390" spans="1:5" x14ac:dyDescent="0.25">
      <c r="A1390" s="299"/>
      <c r="B1390" s="302"/>
      <c r="C1390" s="303"/>
      <c r="D1390" s="305"/>
      <c r="E1390" s="171" t="s">
        <v>1054</v>
      </c>
    </row>
    <row r="1391" spans="1:5" x14ac:dyDescent="0.25">
      <c r="A1391" s="290" t="s">
        <v>1733</v>
      </c>
      <c r="B1391" s="292" t="s">
        <v>1732</v>
      </c>
      <c r="C1391" s="293"/>
      <c r="D1391" s="296" t="s">
        <v>43</v>
      </c>
      <c r="E1391" s="172" t="s">
        <v>1053</v>
      </c>
    </row>
    <row r="1392" spans="1:5" x14ac:dyDescent="0.25">
      <c r="A1392" s="291"/>
      <c r="B1392" s="294"/>
      <c r="C1392" s="295"/>
      <c r="D1392" s="297"/>
      <c r="E1392" s="173" t="s">
        <v>1054</v>
      </c>
    </row>
    <row r="1393" spans="1:5" x14ac:dyDescent="0.25">
      <c r="A1393" s="298" t="s">
        <v>1734</v>
      </c>
      <c r="B1393" s="300" t="s">
        <v>1732</v>
      </c>
      <c r="C1393" s="301"/>
      <c r="D1393" s="304" t="s">
        <v>43</v>
      </c>
      <c r="E1393" s="170" t="s">
        <v>1053</v>
      </c>
    </row>
    <row r="1394" spans="1:5" x14ac:dyDescent="0.25">
      <c r="A1394" s="299"/>
      <c r="B1394" s="302"/>
      <c r="C1394" s="303"/>
      <c r="D1394" s="305"/>
      <c r="E1394" s="171" t="s">
        <v>1054</v>
      </c>
    </row>
    <row r="1395" spans="1:5" x14ac:dyDescent="0.25">
      <c r="A1395" s="290" t="s">
        <v>1315</v>
      </c>
      <c r="B1395" s="292" t="s">
        <v>1732</v>
      </c>
      <c r="C1395" s="293"/>
      <c r="D1395" s="296" t="s">
        <v>43</v>
      </c>
      <c r="E1395" s="172" t="s">
        <v>1053</v>
      </c>
    </row>
    <row r="1396" spans="1:5" x14ac:dyDescent="0.25">
      <c r="A1396" s="291"/>
      <c r="B1396" s="294"/>
      <c r="C1396" s="295"/>
      <c r="D1396" s="297"/>
      <c r="E1396" s="173" t="s">
        <v>1054</v>
      </c>
    </row>
    <row r="1397" spans="1:5" x14ac:dyDescent="0.25">
      <c r="A1397" s="298" t="s">
        <v>1735</v>
      </c>
      <c r="B1397" s="300" t="s">
        <v>1732</v>
      </c>
      <c r="C1397" s="301"/>
      <c r="D1397" s="304" t="s">
        <v>43</v>
      </c>
      <c r="E1397" s="170" t="s">
        <v>1053</v>
      </c>
    </row>
    <row r="1398" spans="1:5" x14ac:dyDescent="0.25">
      <c r="A1398" s="299"/>
      <c r="B1398" s="302"/>
      <c r="C1398" s="303"/>
      <c r="D1398" s="305"/>
      <c r="E1398" s="171" t="s">
        <v>1054</v>
      </c>
    </row>
    <row r="1399" spans="1:5" x14ac:dyDescent="0.25">
      <c r="A1399" s="290" t="s">
        <v>1736</v>
      </c>
      <c r="B1399" s="292" t="s">
        <v>1732</v>
      </c>
      <c r="C1399" s="293"/>
      <c r="D1399" s="296" t="s">
        <v>43</v>
      </c>
      <c r="E1399" s="172" t="s">
        <v>1053</v>
      </c>
    </row>
    <row r="1400" spans="1:5" x14ac:dyDescent="0.25">
      <c r="A1400" s="291"/>
      <c r="B1400" s="294"/>
      <c r="C1400" s="295"/>
      <c r="D1400" s="297"/>
      <c r="E1400" s="173" t="s">
        <v>1054</v>
      </c>
    </row>
    <row r="1401" spans="1:5" x14ac:dyDescent="0.25">
      <c r="A1401" s="298" t="s">
        <v>1737</v>
      </c>
      <c r="B1401" s="300" t="s">
        <v>1732</v>
      </c>
      <c r="C1401" s="301"/>
      <c r="D1401" s="304" t="s">
        <v>43</v>
      </c>
      <c r="E1401" s="170" t="s">
        <v>1053</v>
      </c>
    </row>
    <row r="1402" spans="1:5" x14ac:dyDescent="0.25">
      <c r="A1402" s="299"/>
      <c r="B1402" s="302"/>
      <c r="C1402" s="303"/>
      <c r="D1402" s="305"/>
      <c r="E1402" s="171" t="s">
        <v>1054</v>
      </c>
    </row>
    <row r="1403" spans="1:5" x14ac:dyDescent="0.25">
      <c r="A1403" s="290" t="s">
        <v>1738</v>
      </c>
      <c r="B1403" s="292" t="s">
        <v>1732</v>
      </c>
      <c r="C1403" s="293"/>
      <c r="D1403" s="296" t="s">
        <v>43</v>
      </c>
      <c r="E1403" s="172" t="s">
        <v>1053</v>
      </c>
    </row>
    <row r="1404" spans="1:5" x14ac:dyDescent="0.25">
      <c r="A1404" s="291"/>
      <c r="B1404" s="294"/>
      <c r="C1404" s="295"/>
      <c r="D1404" s="297"/>
      <c r="E1404" s="173" t="s">
        <v>1054</v>
      </c>
    </row>
    <row r="1405" spans="1:5" x14ac:dyDescent="0.25">
      <c r="A1405" s="298" t="s">
        <v>1739</v>
      </c>
      <c r="B1405" s="300" t="s">
        <v>1732</v>
      </c>
      <c r="C1405" s="301"/>
      <c r="D1405" s="304" t="s">
        <v>43</v>
      </c>
      <c r="E1405" s="170" t="s">
        <v>1053</v>
      </c>
    </row>
    <row r="1406" spans="1:5" x14ac:dyDescent="0.25">
      <c r="A1406" s="299"/>
      <c r="B1406" s="302"/>
      <c r="C1406" s="303"/>
      <c r="D1406" s="305"/>
      <c r="E1406" s="171" t="s">
        <v>1054</v>
      </c>
    </row>
    <row r="1407" spans="1:5" x14ac:dyDescent="0.25">
      <c r="A1407" s="290" t="s">
        <v>1740</v>
      </c>
      <c r="B1407" s="292" t="s">
        <v>1732</v>
      </c>
      <c r="C1407" s="293"/>
      <c r="D1407" s="296" t="s">
        <v>43</v>
      </c>
      <c r="E1407" s="172" t="s">
        <v>1053</v>
      </c>
    </row>
    <row r="1408" spans="1:5" x14ac:dyDescent="0.25">
      <c r="A1408" s="291"/>
      <c r="B1408" s="294"/>
      <c r="C1408" s="295"/>
      <c r="D1408" s="297"/>
      <c r="E1408" s="173" t="s">
        <v>1054</v>
      </c>
    </row>
    <row r="1409" spans="1:5" x14ac:dyDescent="0.25">
      <c r="A1409" s="298" t="s">
        <v>1741</v>
      </c>
      <c r="B1409" s="300" t="s">
        <v>1732</v>
      </c>
      <c r="C1409" s="301"/>
      <c r="D1409" s="304" t="s">
        <v>43</v>
      </c>
      <c r="E1409" s="170" t="s">
        <v>1053</v>
      </c>
    </row>
    <row r="1410" spans="1:5" x14ac:dyDescent="0.25">
      <c r="A1410" s="299"/>
      <c r="B1410" s="302"/>
      <c r="C1410" s="303"/>
      <c r="D1410" s="305"/>
      <c r="E1410" s="171" t="s">
        <v>1054</v>
      </c>
    </row>
    <row r="1411" spans="1:5" x14ac:dyDescent="0.25">
      <c r="A1411" s="290" t="s">
        <v>1742</v>
      </c>
      <c r="B1411" s="292" t="s">
        <v>1732</v>
      </c>
      <c r="C1411" s="293"/>
      <c r="D1411" s="296" t="s">
        <v>43</v>
      </c>
      <c r="E1411" s="172" t="s">
        <v>1053</v>
      </c>
    </row>
    <row r="1412" spans="1:5" x14ac:dyDescent="0.25">
      <c r="A1412" s="291"/>
      <c r="B1412" s="294"/>
      <c r="C1412" s="295"/>
      <c r="D1412" s="297"/>
      <c r="E1412" s="173" t="s">
        <v>1054</v>
      </c>
    </row>
    <row r="1413" spans="1:5" x14ac:dyDescent="0.25">
      <c r="A1413" s="298" t="s">
        <v>1743</v>
      </c>
      <c r="B1413" s="300" t="s">
        <v>1732</v>
      </c>
      <c r="C1413" s="301"/>
      <c r="D1413" s="304" t="s">
        <v>43</v>
      </c>
      <c r="E1413" s="170" t="s">
        <v>1053</v>
      </c>
    </row>
    <row r="1414" spans="1:5" x14ac:dyDescent="0.25">
      <c r="A1414" s="299"/>
      <c r="B1414" s="302"/>
      <c r="C1414" s="303"/>
      <c r="D1414" s="305"/>
      <c r="E1414" s="171" t="s">
        <v>1054</v>
      </c>
    </row>
    <row r="1415" spans="1:5" x14ac:dyDescent="0.25">
      <c r="A1415" s="290" t="s">
        <v>1744</v>
      </c>
      <c r="B1415" s="292" t="s">
        <v>1732</v>
      </c>
      <c r="C1415" s="293"/>
      <c r="D1415" s="296" t="s">
        <v>43</v>
      </c>
      <c r="E1415" s="172" t="s">
        <v>1053</v>
      </c>
    </row>
    <row r="1416" spans="1:5" x14ac:dyDescent="0.25">
      <c r="A1416" s="291"/>
      <c r="B1416" s="294"/>
      <c r="C1416" s="295"/>
      <c r="D1416" s="297"/>
      <c r="E1416" s="173" t="s">
        <v>1054</v>
      </c>
    </row>
    <row r="1417" spans="1:5" x14ac:dyDescent="0.25">
      <c r="A1417" s="298" t="s">
        <v>1745</v>
      </c>
      <c r="B1417" s="300" t="s">
        <v>1732</v>
      </c>
      <c r="C1417" s="301"/>
      <c r="D1417" s="304" t="s">
        <v>43</v>
      </c>
      <c r="E1417" s="170" t="s">
        <v>1053</v>
      </c>
    </row>
    <row r="1418" spans="1:5" x14ac:dyDescent="0.25">
      <c r="A1418" s="299"/>
      <c r="B1418" s="302"/>
      <c r="C1418" s="303"/>
      <c r="D1418" s="305"/>
      <c r="E1418" s="171" t="s">
        <v>1054</v>
      </c>
    </row>
    <row r="1419" spans="1:5" x14ac:dyDescent="0.25">
      <c r="A1419" s="290" t="s">
        <v>1746</v>
      </c>
      <c r="B1419" s="292" t="s">
        <v>1732</v>
      </c>
      <c r="C1419" s="293"/>
      <c r="D1419" s="296" t="s">
        <v>43</v>
      </c>
      <c r="E1419" s="172" t="s">
        <v>1053</v>
      </c>
    </row>
    <row r="1420" spans="1:5" x14ac:dyDescent="0.25">
      <c r="A1420" s="291"/>
      <c r="B1420" s="294"/>
      <c r="C1420" s="295"/>
      <c r="D1420" s="297"/>
      <c r="E1420" s="173" t="s">
        <v>1054</v>
      </c>
    </row>
    <row r="1421" spans="1:5" x14ac:dyDescent="0.25">
      <c r="A1421" s="298" t="s">
        <v>1747</v>
      </c>
      <c r="B1421" s="300" t="s">
        <v>1732</v>
      </c>
      <c r="C1421" s="301"/>
      <c r="D1421" s="304" t="s">
        <v>43</v>
      </c>
      <c r="E1421" s="170" t="s">
        <v>1053</v>
      </c>
    </row>
    <row r="1422" spans="1:5" x14ac:dyDescent="0.25">
      <c r="A1422" s="299"/>
      <c r="B1422" s="302"/>
      <c r="C1422" s="303"/>
      <c r="D1422" s="305"/>
      <c r="E1422" s="171" t="s">
        <v>1054</v>
      </c>
    </row>
    <row r="1423" spans="1:5" x14ac:dyDescent="0.25">
      <c r="A1423" s="290" t="s">
        <v>1748</v>
      </c>
      <c r="B1423" s="292" t="s">
        <v>1732</v>
      </c>
      <c r="C1423" s="293"/>
      <c r="D1423" s="296" t="s">
        <v>43</v>
      </c>
      <c r="E1423" s="172" t="s">
        <v>1053</v>
      </c>
    </row>
    <row r="1424" spans="1:5" x14ac:dyDescent="0.25">
      <c r="A1424" s="291"/>
      <c r="B1424" s="294"/>
      <c r="C1424" s="295"/>
      <c r="D1424" s="297"/>
      <c r="E1424" s="173" t="s">
        <v>1054</v>
      </c>
    </row>
    <row r="1425" spans="1:5" x14ac:dyDescent="0.25">
      <c r="A1425" s="298" t="s">
        <v>1749</v>
      </c>
      <c r="B1425" s="300" t="s">
        <v>1732</v>
      </c>
      <c r="C1425" s="301"/>
      <c r="D1425" s="304" t="s">
        <v>43</v>
      </c>
      <c r="E1425" s="170" t="s">
        <v>1053</v>
      </c>
    </row>
    <row r="1426" spans="1:5" x14ac:dyDescent="0.25">
      <c r="A1426" s="299"/>
      <c r="B1426" s="302"/>
      <c r="C1426" s="303"/>
      <c r="D1426" s="305"/>
      <c r="E1426" s="171" t="s">
        <v>1054</v>
      </c>
    </row>
    <row r="1427" spans="1:5" x14ac:dyDescent="0.25">
      <c r="A1427" s="290" t="s">
        <v>1750</v>
      </c>
      <c r="B1427" s="292" t="s">
        <v>1751</v>
      </c>
      <c r="C1427" s="293"/>
      <c r="D1427" s="296" t="s">
        <v>43</v>
      </c>
      <c r="E1427" s="172" t="s">
        <v>1053</v>
      </c>
    </row>
    <row r="1428" spans="1:5" x14ac:dyDescent="0.25">
      <c r="A1428" s="291"/>
      <c r="B1428" s="294"/>
      <c r="C1428" s="295"/>
      <c r="D1428" s="297"/>
      <c r="E1428" s="173" t="s">
        <v>1054</v>
      </c>
    </row>
    <row r="1429" spans="1:5" x14ac:dyDescent="0.25">
      <c r="A1429" s="298" t="s">
        <v>1752</v>
      </c>
      <c r="B1429" s="300" t="s">
        <v>1751</v>
      </c>
      <c r="C1429" s="301"/>
      <c r="D1429" s="304" t="s">
        <v>43</v>
      </c>
      <c r="E1429" s="170" t="s">
        <v>1053</v>
      </c>
    </row>
    <row r="1430" spans="1:5" x14ac:dyDescent="0.25">
      <c r="A1430" s="299"/>
      <c r="B1430" s="302"/>
      <c r="C1430" s="303"/>
      <c r="D1430" s="305"/>
      <c r="E1430" s="171" t="s">
        <v>1054</v>
      </c>
    </row>
    <row r="1431" spans="1:5" x14ac:dyDescent="0.25">
      <c r="A1431" s="290" t="s">
        <v>1753</v>
      </c>
      <c r="B1431" s="292" t="s">
        <v>1751</v>
      </c>
      <c r="C1431" s="293"/>
      <c r="D1431" s="296" t="s">
        <v>43</v>
      </c>
      <c r="E1431" s="172" t="s">
        <v>1053</v>
      </c>
    </row>
    <row r="1432" spans="1:5" x14ac:dyDescent="0.25">
      <c r="A1432" s="291"/>
      <c r="B1432" s="294"/>
      <c r="C1432" s="295"/>
      <c r="D1432" s="297"/>
      <c r="E1432" s="173" t="s">
        <v>1054</v>
      </c>
    </row>
    <row r="1433" spans="1:5" x14ac:dyDescent="0.25">
      <c r="A1433" s="298" t="s">
        <v>1754</v>
      </c>
      <c r="B1433" s="300" t="s">
        <v>1751</v>
      </c>
      <c r="C1433" s="301"/>
      <c r="D1433" s="304" t="s">
        <v>43</v>
      </c>
      <c r="E1433" s="170" t="s">
        <v>1053</v>
      </c>
    </row>
    <row r="1434" spans="1:5" x14ac:dyDescent="0.25">
      <c r="A1434" s="299"/>
      <c r="B1434" s="302"/>
      <c r="C1434" s="303"/>
      <c r="D1434" s="305"/>
      <c r="E1434" s="171" t="s">
        <v>1054</v>
      </c>
    </row>
    <row r="1435" spans="1:5" x14ac:dyDescent="0.25">
      <c r="A1435" s="290" t="s">
        <v>1755</v>
      </c>
      <c r="B1435" s="292" t="s">
        <v>1751</v>
      </c>
      <c r="C1435" s="293"/>
      <c r="D1435" s="296" t="s">
        <v>43</v>
      </c>
      <c r="E1435" s="172" t="s">
        <v>1053</v>
      </c>
    </row>
    <row r="1436" spans="1:5" x14ac:dyDescent="0.25">
      <c r="A1436" s="291"/>
      <c r="B1436" s="294"/>
      <c r="C1436" s="295"/>
      <c r="D1436" s="297"/>
      <c r="E1436" s="173" t="s">
        <v>1054</v>
      </c>
    </row>
    <row r="1437" spans="1:5" x14ac:dyDescent="0.25">
      <c r="A1437" s="298" t="s">
        <v>1756</v>
      </c>
      <c r="B1437" s="300" t="s">
        <v>1751</v>
      </c>
      <c r="C1437" s="301"/>
      <c r="D1437" s="304" t="s">
        <v>43</v>
      </c>
      <c r="E1437" s="170" t="s">
        <v>1053</v>
      </c>
    </row>
    <row r="1438" spans="1:5" x14ac:dyDescent="0.25">
      <c r="A1438" s="299"/>
      <c r="B1438" s="302"/>
      <c r="C1438" s="303"/>
      <c r="D1438" s="305"/>
      <c r="E1438" s="171" t="s">
        <v>1054</v>
      </c>
    </row>
    <row r="1439" spans="1:5" x14ac:dyDescent="0.25">
      <c r="A1439" s="290" t="s">
        <v>1570</v>
      </c>
      <c r="B1439" s="292" t="s">
        <v>1751</v>
      </c>
      <c r="C1439" s="293"/>
      <c r="D1439" s="296" t="s">
        <v>43</v>
      </c>
      <c r="E1439" s="172" t="s">
        <v>1053</v>
      </c>
    </row>
    <row r="1440" spans="1:5" x14ac:dyDescent="0.25">
      <c r="A1440" s="291"/>
      <c r="B1440" s="294"/>
      <c r="C1440" s="295"/>
      <c r="D1440" s="297"/>
      <c r="E1440" s="173" t="s">
        <v>1054</v>
      </c>
    </row>
    <row r="1441" spans="1:5" x14ac:dyDescent="0.25">
      <c r="A1441" s="298" t="s">
        <v>1757</v>
      </c>
      <c r="B1441" s="300" t="s">
        <v>1751</v>
      </c>
      <c r="C1441" s="301"/>
      <c r="D1441" s="304" t="s">
        <v>43</v>
      </c>
      <c r="E1441" s="170" t="s">
        <v>1053</v>
      </c>
    </row>
    <row r="1442" spans="1:5" x14ac:dyDescent="0.25">
      <c r="A1442" s="299"/>
      <c r="B1442" s="302"/>
      <c r="C1442" s="303"/>
      <c r="D1442" s="305"/>
      <c r="E1442" s="171" t="s">
        <v>1054</v>
      </c>
    </row>
    <row r="1443" spans="1:5" x14ac:dyDescent="0.25">
      <c r="A1443" s="290" t="s">
        <v>1758</v>
      </c>
      <c r="B1443" s="292" t="s">
        <v>1751</v>
      </c>
      <c r="C1443" s="293"/>
      <c r="D1443" s="296" t="s">
        <v>43</v>
      </c>
      <c r="E1443" s="172" t="s">
        <v>1053</v>
      </c>
    </row>
    <row r="1444" spans="1:5" x14ac:dyDescent="0.25">
      <c r="A1444" s="291"/>
      <c r="B1444" s="294"/>
      <c r="C1444" s="295"/>
      <c r="D1444" s="297"/>
      <c r="E1444" s="173" t="s">
        <v>1054</v>
      </c>
    </row>
    <row r="1445" spans="1:5" x14ac:dyDescent="0.25">
      <c r="A1445" s="298" t="s">
        <v>1759</v>
      </c>
      <c r="B1445" s="300" t="s">
        <v>1751</v>
      </c>
      <c r="C1445" s="301"/>
      <c r="D1445" s="304" t="s">
        <v>43</v>
      </c>
      <c r="E1445" s="170" t="s">
        <v>1053</v>
      </c>
    </row>
    <row r="1446" spans="1:5" x14ac:dyDescent="0.25">
      <c r="A1446" s="299"/>
      <c r="B1446" s="302"/>
      <c r="C1446" s="303"/>
      <c r="D1446" s="305"/>
      <c r="E1446" s="171" t="s">
        <v>1054</v>
      </c>
    </row>
    <row r="1447" spans="1:5" x14ac:dyDescent="0.25">
      <c r="A1447" s="290" t="s">
        <v>1760</v>
      </c>
      <c r="B1447" s="292" t="s">
        <v>1751</v>
      </c>
      <c r="C1447" s="293"/>
      <c r="D1447" s="296" t="s">
        <v>43</v>
      </c>
      <c r="E1447" s="172" t="s">
        <v>1053</v>
      </c>
    </row>
    <row r="1448" spans="1:5" x14ac:dyDescent="0.25">
      <c r="A1448" s="291"/>
      <c r="B1448" s="294"/>
      <c r="C1448" s="295"/>
      <c r="D1448" s="297"/>
      <c r="E1448" s="173" t="s">
        <v>1054</v>
      </c>
    </row>
    <row r="1449" spans="1:5" x14ac:dyDescent="0.25">
      <c r="A1449" s="298" t="s">
        <v>1761</v>
      </c>
      <c r="B1449" s="300" t="s">
        <v>1762</v>
      </c>
      <c r="C1449" s="301"/>
      <c r="D1449" s="304" t="s">
        <v>43</v>
      </c>
      <c r="E1449" s="170" t="s">
        <v>1053</v>
      </c>
    </row>
    <row r="1450" spans="1:5" x14ac:dyDescent="0.25">
      <c r="A1450" s="299"/>
      <c r="B1450" s="302"/>
      <c r="C1450" s="303"/>
      <c r="D1450" s="305"/>
      <c r="E1450" s="171" t="s">
        <v>1054</v>
      </c>
    </row>
    <row r="1451" spans="1:5" x14ac:dyDescent="0.25">
      <c r="A1451" s="290" t="s">
        <v>1763</v>
      </c>
      <c r="B1451" s="292" t="s">
        <v>1762</v>
      </c>
      <c r="C1451" s="293"/>
      <c r="D1451" s="296" t="s">
        <v>43</v>
      </c>
      <c r="E1451" s="172" t="s">
        <v>1053</v>
      </c>
    </row>
    <row r="1452" spans="1:5" x14ac:dyDescent="0.25">
      <c r="A1452" s="291"/>
      <c r="B1452" s="294"/>
      <c r="C1452" s="295"/>
      <c r="D1452" s="297"/>
      <c r="E1452" s="173" t="s">
        <v>1054</v>
      </c>
    </row>
    <row r="1453" spans="1:5" x14ac:dyDescent="0.25">
      <c r="A1453" s="298" t="s">
        <v>1764</v>
      </c>
      <c r="B1453" s="300" t="s">
        <v>1762</v>
      </c>
      <c r="C1453" s="301"/>
      <c r="D1453" s="304" t="s">
        <v>43</v>
      </c>
      <c r="E1453" s="170" t="s">
        <v>1053</v>
      </c>
    </row>
    <row r="1454" spans="1:5" x14ac:dyDescent="0.25">
      <c r="A1454" s="299"/>
      <c r="B1454" s="302"/>
      <c r="C1454" s="303"/>
      <c r="D1454" s="305"/>
      <c r="E1454" s="171" t="s">
        <v>1054</v>
      </c>
    </row>
    <row r="1455" spans="1:5" x14ac:dyDescent="0.25">
      <c r="A1455" s="290" t="s">
        <v>1765</v>
      </c>
      <c r="B1455" s="292" t="s">
        <v>1762</v>
      </c>
      <c r="C1455" s="293"/>
      <c r="D1455" s="296" t="s">
        <v>43</v>
      </c>
      <c r="E1455" s="172" t="s">
        <v>1053</v>
      </c>
    </row>
    <row r="1456" spans="1:5" x14ac:dyDescent="0.25">
      <c r="A1456" s="291"/>
      <c r="B1456" s="294"/>
      <c r="C1456" s="295"/>
      <c r="D1456" s="297"/>
      <c r="E1456" s="173" t="s">
        <v>1054</v>
      </c>
    </row>
    <row r="1457" spans="1:5" x14ac:dyDescent="0.25">
      <c r="A1457" s="298" t="s">
        <v>1540</v>
      </c>
      <c r="B1457" s="300" t="s">
        <v>1762</v>
      </c>
      <c r="C1457" s="301"/>
      <c r="D1457" s="304" t="s">
        <v>43</v>
      </c>
      <c r="E1457" s="170" t="s">
        <v>1053</v>
      </c>
    </row>
    <row r="1458" spans="1:5" x14ac:dyDescent="0.25">
      <c r="A1458" s="299"/>
      <c r="B1458" s="302"/>
      <c r="C1458" s="303"/>
      <c r="D1458" s="305"/>
      <c r="E1458" s="171" t="s">
        <v>1054</v>
      </c>
    </row>
    <row r="1459" spans="1:5" x14ac:dyDescent="0.25">
      <c r="A1459" s="290" t="s">
        <v>1766</v>
      </c>
      <c r="B1459" s="292" t="s">
        <v>1762</v>
      </c>
      <c r="C1459" s="293"/>
      <c r="D1459" s="296" t="s">
        <v>43</v>
      </c>
      <c r="E1459" s="172" t="s">
        <v>1053</v>
      </c>
    </row>
    <row r="1460" spans="1:5" x14ac:dyDescent="0.25">
      <c r="A1460" s="291"/>
      <c r="B1460" s="294"/>
      <c r="C1460" s="295"/>
      <c r="D1460" s="297"/>
      <c r="E1460" s="173" t="s">
        <v>1054</v>
      </c>
    </row>
    <row r="1461" spans="1:5" x14ac:dyDescent="0.25">
      <c r="A1461" s="298" t="s">
        <v>1767</v>
      </c>
      <c r="B1461" s="300" t="s">
        <v>1762</v>
      </c>
      <c r="C1461" s="301"/>
      <c r="D1461" s="304" t="s">
        <v>43</v>
      </c>
      <c r="E1461" s="170" t="s">
        <v>1053</v>
      </c>
    </row>
    <row r="1462" spans="1:5" x14ac:dyDescent="0.25">
      <c r="A1462" s="299"/>
      <c r="B1462" s="302"/>
      <c r="C1462" s="303"/>
      <c r="D1462" s="305"/>
      <c r="E1462" s="171" t="s">
        <v>1054</v>
      </c>
    </row>
    <row r="1463" spans="1:5" x14ac:dyDescent="0.25">
      <c r="A1463" s="290" t="s">
        <v>1768</v>
      </c>
      <c r="B1463" s="292" t="s">
        <v>1762</v>
      </c>
      <c r="C1463" s="293"/>
      <c r="D1463" s="296" t="s">
        <v>43</v>
      </c>
      <c r="E1463" s="172" t="s">
        <v>1053</v>
      </c>
    </row>
    <row r="1464" spans="1:5" x14ac:dyDescent="0.25">
      <c r="A1464" s="291"/>
      <c r="B1464" s="294"/>
      <c r="C1464" s="295"/>
      <c r="D1464" s="297"/>
      <c r="E1464" s="173" t="s">
        <v>1054</v>
      </c>
    </row>
    <row r="1465" spans="1:5" x14ac:dyDescent="0.25">
      <c r="A1465" s="298" t="s">
        <v>1769</v>
      </c>
      <c r="B1465" s="300" t="s">
        <v>1762</v>
      </c>
      <c r="C1465" s="301"/>
      <c r="D1465" s="304" t="s">
        <v>43</v>
      </c>
      <c r="E1465" s="170" t="s">
        <v>1053</v>
      </c>
    </row>
    <row r="1466" spans="1:5" x14ac:dyDescent="0.25">
      <c r="A1466" s="299"/>
      <c r="B1466" s="302"/>
      <c r="C1466" s="303"/>
      <c r="D1466" s="305"/>
      <c r="E1466" s="171" t="s">
        <v>1054</v>
      </c>
    </row>
    <row r="1467" spans="1:5" x14ac:dyDescent="0.25">
      <c r="A1467" s="290" t="s">
        <v>1770</v>
      </c>
      <c r="B1467" s="292" t="s">
        <v>1762</v>
      </c>
      <c r="C1467" s="293"/>
      <c r="D1467" s="296" t="s">
        <v>43</v>
      </c>
      <c r="E1467" s="172" t="s">
        <v>1053</v>
      </c>
    </row>
    <row r="1468" spans="1:5" x14ac:dyDescent="0.25">
      <c r="A1468" s="291"/>
      <c r="B1468" s="294"/>
      <c r="C1468" s="295"/>
      <c r="D1468" s="297"/>
      <c r="E1468" s="173" t="s">
        <v>1054</v>
      </c>
    </row>
    <row r="1469" spans="1:5" x14ac:dyDescent="0.25">
      <c r="A1469" s="298" t="s">
        <v>1771</v>
      </c>
      <c r="B1469" s="300" t="s">
        <v>1762</v>
      </c>
      <c r="C1469" s="301"/>
      <c r="D1469" s="304" t="s">
        <v>43</v>
      </c>
      <c r="E1469" s="170" t="s">
        <v>1053</v>
      </c>
    </row>
    <row r="1470" spans="1:5" x14ac:dyDescent="0.25">
      <c r="A1470" s="299"/>
      <c r="B1470" s="302"/>
      <c r="C1470" s="303"/>
      <c r="D1470" s="305"/>
      <c r="E1470" s="171" t="s">
        <v>1054</v>
      </c>
    </row>
    <row r="1471" spans="1:5" x14ac:dyDescent="0.25">
      <c r="A1471" s="290" t="s">
        <v>1772</v>
      </c>
      <c r="B1471" s="292" t="s">
        <v>1762</v>
      </c>
      <c r="C1471" s="293"/>
      <c r="D1471" s="296" t="s">
        <v>43</v>
      </c>
      <c r="E1471" s="172" t="s">
        <v>1053</v>
      </c>
    </row>
    <row r="1472" spans="1:5" x14ac:dyDescent="0.25">
      <c r="A1472" s="291"/>
      <c r="B1472" s="294"/>
      <c r="C1472" s="295"/>
      <c r="D1472" s="297"/>
      <c r="E1472" s="173" t="s">
        <v>1054</v>
      </c>
    </row>
    <row r="1473" spans="1:5" x14ac:dyDescent="0.25">
      <c r="A1473" s="298" t="s">
        <v>1773</v>
      </c>
      <c r="B1473" s="300" t="s">
        <v>1762</v>
      </c>
      <c r="C1473" s="301"/>
      <c r="D1473" s="304" t="s">
        <v>43</v>
      </c>
      <c r="E1473" s="170" t="s">
        <v>1053</v>
      </c>
    </row>
    <row r="1474" spans="1:5" x14ac:dyDescent="0.25">
      <c r="A1474" s="299"/>
      <c r="B1474" s="302"/>
      <c r="C1474" s="303"/>
      <c r="D1474" s="305"/>
      <c r="E1474" s="171" t="s">
        <v>1054</v>
      </c>
    </row>
    <row r="1475" spans="1:5" x14ac:dyDescent="0.25">
      <c r="A1475" s="290" t="s">
        <v>1774</v>
      </c>
      <c r="B1475" s="292" t="s">
        <v>1762</v>
      </c>
      <c r="C1475" s="293"/>
      <c r="D1475" s="296" t="s">
        <v>43</v>
      </c>
      <c r="E1475" s="172" t="s">
        <v>1053</v>
      </c>
    </row>
    <row r="1476" spans="1:5" x14ac:dyDescent="0.25">
      <c r="A1476" s="291"/>
      <c r="B1476" s="294"/>
      <c r="C1476" s="295"/>
      <c r="D1476" s="297"/>
      <c r="E1476" s="173" t="s">
        <v>1054</v>
      </c>
    </row>
    <row r="1477" spans="1:5" x14ac:dyDescent="0.25">
      <c r="A1477" s="298" t="s">
        <v>1775</v>
      </c>
      <c r="B1477" s="300" t="s">
        <v>1776</v>
      </c>
      <c r="C1477" s="301"/>
      <c r="D1477" s="304" t="s">
        <v>43</v>
      </c>
      <c r="E1477" s="170" t="s">
        <v>1053</v>
      </c>
    </row>
    <row r="1478" spans="1:5" x14ac:dyDescent="0.25">
      <c r="A1478" s="299"/>
      <c r="B1478" s="302"/>
      <c r="C1478" s="303"/>
      <c r="D1478" s="305"/>
      <c r="E1478" s="171" t="s">
        <v>1054</v>
      </c>
    </row>
    <row r="1479" spans="1:5" x14ac:dyDescent="0.25">
      <c r="A1479" s="290" t="s">
        <v>1777</v>
      </c>
      <c r="B1479" s="292" t="s">
        <v>1776</v>
      </c>
      <c r="C1479" s="293"/>
      <c r="D1479" s="296" t="s">
        <v>43</v>
      </c>
      <c r="E1479" s="172" t="s">
        <v>1053</v>
      </c>
    </row>
    <row r="1480" spans="1:5" x14ac:dyDescent="0.25">
      <c r="A1480" s="291"/>
      <c r="B1480" s="294"/>
      <c r="C1480" s="295"/>
      <c r="D1480" s="297"/>
      <c r="E1480" s="173" t="s">
        <v>1054</v>
      </c>
    </row>
    <row r="1481" spans="1:5" x14ac:dyDescent="0.25">
      <c r="A1481" s="298" t="s">
        <v>1778</v>
      </c>
      <c r="B1481" s="300" t="s">
        <v>1776</v>
      </c>
      <c r="C1481" s="301"/>
      <c r="D1481" s="304" t="s">
        <v>43</v>
      </c>
      <c r="E1481" s="170" t="s">
        <v>1053</v>
      </c>
    </row>
    <row r="1482" spans="1:5" x14ac:dyDescent="0.25">
      <c r="A1482" s="299"/>
      <c r="B1482" s="302"/>
      <c r="C1482" s="303"/>
      <c r="D1482" s="305"/>
      <c r="E1482" s="171" t="s">
        <v>1054</v>
      </c>
    </row>
    <row r="1483" spans="1:5" x14ac:dyDescent="0.25">
      <c r="A1483" s="290" t="s">
        <v>1779</v>
      </c>
      <c r="B1483" s="292" t="s">
        <v>1776</v>
      </c>
      <c r="C1483" s="293"/>
      <c r="D1483" s="296" t="s">
        <v>43</v>
      </c>
      <c r="E1483" s="172" t="s">
        <v>1053</v>
      </c>
    </row>
    <row r="1484" spans="1:5" x14ac:dyDescent="0.25">
      <c r="A1484" s="291"/>
      <c r="B1484" s="294"/>
      <c r="C1484" s="295"/>
      <c r="D1484" s="297"/>
      <c r="E1484" s="173" t="s">
        <v>1054</v>
      </c>
    </row>
    <row r="1485" spans="1:5" x14ac:dyDescent="0.25">
      <c r="A1485" s="298" t="s">
        <v>1752</v>
      </c>
      <c r="B1485" s="300" t="s">
        <v>1776</v>
      </c>
      <c r="C1485" s="301"/>
      <c r="D1485" s="304" t="s">
        <v>43</v>
      </c>
      <c r="E1485" s="170" t="s">
        <v>1053</v>
      </c>
    </row>
    <row r="1486" spans="1:5" x14ac:dyDescent="0.25">
      <c r="A1486" s="299"/>
      <c r="B1486" s="302"/>
      <c r="C1486" s="303"/>
      <c r="D1486" s="305"/>
      <c r="E1486" s="171" t="s">
        <v>1054</v>
      </c>
    </row>
    <row r="1487" spans="1:5" x14ac:dyDescent="0.25">
      <c r="A1487" s="290" t="s">
        <v>1780</v>
      </c>
      <c r="B1487" s="292" t="s">
        <v>1776</v>
      </c>
      <c r="C1487" s="293"/>
      <c r="D1487" s="296" t="s">
        <v>43</v>
      </c>
      <c r="E1487" s="172" t="s">
        <v>1053</v>
      </c>
    </row>
    <row r="1488" spans="1:5" x14ac:dyDescent="0.25">
      <c r="A1488" s="291"/>
      <c r="B1488" s="294"/>
      <c r="C1488" s="295"/>
      <c r="D1488" s="297"/>
      <c r="E1488" s="173" t="s">
        <v>1054</v>
      </c>
    </row>
    <row r="1489" spans="1:5" x14ac:dyDescent="0.25">
      <c r="A1489" s="298" t="s">
        <v>1735</v>
      </c>
      <c r="B1489" s="300" t="s">
        <v>1776</v>
      </c>
      <c r="C1489" s="301"/>
      <c r="D1489" s="304" t="s">
        <v>43</v>
      </c>
      <c r="E1489" s="170" t="s">
        <v>1053</v>
      </c>
    </row>
    <row r="1490" spans="1:5" x14ac:dyDescent="0.25">
      <c r="A1490" s="299"/>
      <c r="B1490" s="302"/>
      <c r="C1490" s="303"/>
      <c r="D1490" s="305"/>
      <c r="E1490" s="171" t="s">
        <v>1054</v>
      </c>
    </row>
    <row r="1491" spans="1:5" x14ac:dyDescent="0.25">
      <c r="A1491" s="290" t="s">
        <v>1781</v>
      </c>
      <c r="B1491" s="292" t="s">
        <v>1776</v>
      </c>
      <c r="C1491" s="293"/>
      <c r="D1491" s="296" t="s">
        <v>43</v>
      </c>
      <c r="E1491" s="172" t="s">
        <v>1053</v>
      </c>
    </row>
    <row r="1492" spans="1:5" x14ac:dyDescent="0.25">
      <c r="A1492" s="291"/>
      <c r="B1492" s="294"/>
      <c r="C1492" s="295"/>
      <c r="D1492" s="297"/>
      <c r="E1492" s="173" t="s">
        <v>1054</v>
      </c>
    </row>
    <row r="1493" spans="1:5" x14ac:dyDescent="0.25">
      <c r="A1493" s="298" t="s">
        <v>1782</v>
      </c>
      <c r="B1493" s="300" t="s">
        <v>1776</v>
      </c>
      <c r="C1493" s="301"/>
      <c r="D1493" s="304" t="s">
        <v>43</v>
      </c>
      <c r="E1493" s="170" t="s">
        <v>1053</v>
      </c>
    </row>
    <row r="1494" spans="1:5" x14ac:dyDescent="0.25">
      <c r="A1494" s="299"/>
      <c r="B1494" s="302"/>
      <c r="C1494" s="303"/>
      <c r="D1494" s="305"/>
      <c r="E1494" s="171" t="s">
        <v>1054</v>
      </c>
    </row>
    <row r="1495" spans="1:5" x14ac:dyDescent="0.25">
      <c r="A1495" s="290" t="s">
        <v>1783</v>
      </c>
      <c r="B1495" s="292" t="s">
        <v>1776</v>
      </c>
      <c r="C1495" s="293"/>
      <c r="D1495" s="296" t="s">
        <v>43</v>
      </c>
      <c r="E1495" s="172" t="s">
        <v>1053</v>
      </c>
    </row>
    <row r="1496" spans="1:5" x14ac:dyDescent="0.25">
      <c r="A1496" s="291"/>
      <c r="B1496" s="294"/>
      <c r="C1496" s="295"/>
      <c r="D1496" s="297"/>
      <c r="E1496" s="173" t="s">
        <v>1054</v>
      </c>
    </row>
    <row r="1497" spans="1:5" x14ac:dyDescent="0.25">
      <c r="A1497" s="298" t="s">
        <v>1784</v>
      </c>
      <c r="B1497" s="300" t="s">
        <v>1776</v>
      </c>
      <c r="C1497" s="301"/>
      <c r="D1497" s="304" t="s">
        <v>43</v>
      </c>
      <c r="E1497" s="170" t="s">
        <v>1053</v>
      </c>
    </row>
    <row r="1498" spans="1:5" x14ac:dyDescent="0.25">
      <c r="A1498" s="299"/>
      <c r="B1498" s="302"/>
      <c r="C1498" s="303"/>
      <c r="D1498" s="305"/>
      <c r="E1498" s="171" t="s">
        <v>1054</v>
      </c>
    </row>
    <row r="1499" spans="1:5" x14ac:dyDescent="0.25">
      <c r="A1499" s="290" t="s">
        <v>1785</v>
      </c>
      <c r="B1499" s="292" t="s">
        <v>1776</v>
      </c>
      <c r="C1499" s="293"/>
      <c r="D1499" s="296" t="s">
        <v>43</v>
      </c>
      <c r="E1499" s="172" t="s">
        <v>1053</v>
      </c>
    </row>
    <row r="1500" spans="1:5" x14ac:dyDescent="0.25">
      <c r="A1500" s="291"/>
      <c r="B1500" s="294"/>
      <c r="C1500" s="295"/>
      <c r="D1500" s="297"/>
      <c r="E1500" s="173" t="s">
        <v>1054</v>
      </c>
    </row>
    <row r="1501" spans="1:5" x14ac:dyDescent="0.25">
      <c r="A1501" s="298" t="s">
        <v>1786</v>
      </c>
      <c r="B1501" s="300" t="s">
        <v>1776</v>
      </c>
      <c r="C1501" s="301"/>
      <c r="D1501" s="304" t="s">
        <v>43</v>
      </c>
      <c r="E1501" s="170" t="s">
        <v>1053</v>
      </c>
    </row>
    <row r="1502" spans="1:5" x14ac:dyDescent="0.25">
      <c r="A1502" s="299"/>
      <c r="B1502" s="302"/>
      <c r="C1502" s="303"/>
      <c r="D1502" s="305"/>
      <c r="E1502" s="171" t="s">
        <v>1054</v>
      </c>
    </row>
    <row r="1503" spans="1:5" x14ac:dyDescent="0.25">
      <c r="A1503" s="290" t="s">
        <v>1787</v>
      </c>
      <c r="B1503" s="292" t="s">
        <v>1776</v>
      </c>
      <c r="C1503" s="293"/>
      <c r="D1503" s="296" t="s">
        <v>43</v>
      </c>
      <c r="E1503" s="172" t="s">
        <v>1053</v>
      </c>
    </row>
    <row r="1504" spans="1:5" x14ac:dyDescent="0.25">
      <c r="A1504" s="291"/>
      <c r="B1504" s="294"/>
      <c r="C1504" s="295"/>
      <c r="D1504" s="297"/>
      <c r="E1504" s="173" t="s">
        <v>1054</v>
      </c>
    </row>
    <row r="1505" spans="1:5" x14ac:dyDescent="0.25">
      <c r="A1505" s="298" t="s">
        <v>1579</v>
      </c>
      <c r="B1505" s="300" t="s">
        <v>1776</v>
      </c>
      <c r="C1505" s="301"/>
      <c r="D1505" s="304" t="s">
        <v>43</v>
      </c>
      <c r="E1505" s="170" t="s">
        <v>1053</v>
      </c>
    </row>
    <row r="1506" spans="1:5" x14ac:dyDescent="0.25">
      <c r="A1506" s="299"/>
      <c r="B1506" s="302"/>
      <c r="C1506" s="303"/>
      <c r="D1506" s="305"/>
      <c r="E1506" s="171" t="s">
        <v>1054</v>
      </c>
    </row>
    <row r="1507" spans="1:5" x14ac:dyDescent="0.25">
      <c r="A1507" s="290" t="s">
        <v>1788</v>
      </c>
      <c r="B1507" s="292" t="s">
        <v>1776</v>
      </c>
      <c r="C1507" s="293"/>
      <c r="D1507" s="296" t="s">
        <v>43</v>
      </c>
      <c r="E1507" s="172" t="s">
        <v>1053</v>
      </c>
    </row>
    <row r="1508" spans="1:5" x14ac:dyDescent="0.25">
      <c r="A1508" s="291"/>
      <c r="B1508" s="294"/>
      <c r="C1508" s="295"/>
      <c r="D1508" s="297"/>
      <c r="E1508" s="173" t="s">
        <v>1054</v>
      </c>
    </row>
    <row r="1509" spans="1:5" x14ac:dyDescent="0.25">
      <c r="A1509" s="298" t="s">
        <v>1781</v>
      </c>
      <c r="B1509" s="300" t="s">
        <v>1789</v>
      </c>
      <c r="C1509" s="301"/>
      <c r="D1509" s="304" t="s">
        <v>43</v>
      </c>
      <c r="E1509" s="170" t="s">
        <v>1053</v>
      </c>
    </row>
    <row r="1510" spans="1:5" x14ac:dyDescent="0.25">
      <c r="A1510" s="299"/>
      <c r="B1510" s="302"/>
      <c r="C1510" s="303"/>
      <c r="D1510" s="305"/>
      <c r="E1510" s="171" t="s">
        <v>1054</v>
      </c>
    </row>
    <row r="1511" spans="1:5" x14ac:dyDescent="0.25">
      <c r="A1511" s="290" t="s">
        <v>1790</v>
      </c>
      <c r="B1511" s="292" t="s">
        <v>1789</v>
      </c>
      <c r="C1511" s="293"/>
      <c r="D1511" s="296" t="s">
        <v>43</v>
      </c>
      <c r="E1511" s="172" t="s">
        <v>1053</v>
      </c>
    </row>
    <row r="1512" spans="1:5" x14ac:dyDescent="0.25">
      <c r="A1512" s="291"/>
      <c r="B1512" s="294"/>
      <c r="C1512" s="295"/>
      <c r="D1512" s="297"/>
      <c r="E1512" s="173" t="s">
        <v>1054</v>
      </c>
    </row>
    <row r="1513" spans="1:5" x14ac:dyDescent="0.25">
      <c r="A1513" s="298" t="s">
        <v>1791</v>
      </c>
      <c r="B1513" s="300" t="s">
        <v>1789</v>
      </c>
      <c r="C1513" s="301"/>
      <c r="D1513" s="304" t="s">
        <v>43</v>
      </c>
      <c r="E1513" s="170" t="s">
        <v>1053</v>
      </c>
    </row>
    <row r="1514" spans="1:5" x14ac:dyDescent="0.25">
      <c r="A1514" s="299"/>
      <c r="B1514" s="302"/>
      <c r="C1514" s="303"/>
      <c r="D1514" s="305"/>
      <c r="E1514" s="171" t="s">
        <v>1054</v>
      </c>
    </row>
    <row r="1515" spans="1:5" x14ac:dyDescent="0.25">
      <c r="A1515" s="290" t="s">
        <v>1792</v>
      </c>
      <c r="B1515" s="292" t="s">
        <v>1789</v>
      </c>
      <c r="C1515" s="293"/>
      <c r="D1515" s="296" t="s">
        <v>43</v>
      </c>
      <c r="E1515" s="172" t="s">
        <v>1053</v>
      </c>
    </row>
    <row r="1516" spans="1:5" x14ac:dyDescent="0.25">
      <c r="A1516" s="291"/>
      <c r="B1516" s="294"/>
      <c r="C1516" s="295"/>
      <c r="D1516" s="297"/>
      <c r="E1516" s="173" t="s">
        <v>1054</v>
      </c>
    </row>
    <row r="1517" spans="1:5" x14ac:dyDescent="0.25">
      <c r="A1517" s="298" t="s">
        <v>1793</v>
      </c>
      <c r="B1517" s="300" t="s">
        <v>1789</v>
      </c>
      <c r="C1517" s="301"/>
      <c r="D1517" s="304" t="s">
        <v>43</v>
      </c>
      <c r="E1517" s="170" t="s">
        <v>1053</v>
      </c>
    </row>
    <row r="1518" spans="1:5" x14ac:dyDescent="0.25">
      <c r="A1518" s="299"/>
      <c r="B1518" s="302"/>
      <c r="C1518" s="303"/>
      <c r="D1518" s="305"/>
      <c r="E1518" s="171" t="s">
        <v>1054</v>
      </c>
    </row>
    <row r="1519" spans="1:5" x14ac:dyDescent="0.25">
      <c r="A1519" s="290" t="s">
        <v>1794</v>
      </c>
      <c r="B1519" s="292" t="s">
        <v>1789</v>
      </c>
      <c r="C1519" s="293"/>
      <c r="D1519" s="296" t="s">
        <v>43</v>
      </c>
      <c r="E1519" s="172" t="s">
        <v>1053</v>
      </c>
    </row>
    <row r="1520" spans="1:5" x14ac:dyDescent="0.25">
      <c r="A1520" s="291"/>
      <c r="B1520" s="294"/>
      <c r="C1520" s="295"/>
      <c r="D1520" s="297"/>
      <c r="E1520" s="173" t="s">
        <v>1054</v>
      </c>
    </row>
    <row r="1521" spans="1:5" x14ac:dyDescent="0.25">
      <c r="A1521" s="298" t="s">
        <v>1795</v>
      </c>
      <c r="B1521" s="300" t="s">
        <v>1789</v>
      </c>
      <c r="C1521" s="301"/>
      <c r="D1521" s="304" t="s">
        <v>43</v>
      </c>
      <c r="E1521" s="170" t="s">
        <v>1053</v>
      </c>
    </row>
    <row r="1522" spans="1:5" x14ac:dyDescent="0.25">
      <c r="A1522" s="299"/>
      <c r="B1522" s="302"/>
      <c r="C1522" s="303"/>
      <c r="D1522" s="305"/>
      <c r="E1522" s="171" t="s">
        <v>1054</v>
      </c>
    </row>
    <row r="1523" spans="1:5" x14ac:dyDescent="0.25">
      <c r="A1523" s="290" t="s">
        <v>1477</v>
      </c>
      <c r="B1523" s="292" t="s">
        <v>1789</v>
      </c>
      <c r="C1523" s="293"/>
      <c r="D1523" s="296" t="s">
        <v>43</v>
      </c>
      <c r="E1523" s="172" t="s">
        <v>1053</v>
      </c>
    </row>
    <row r="1524" spans="1:5" x14ac:dyDescent="0.25">
      <c r="A1524" s="291"/>
      <c r="B1524" s="294"/>
      <c r="C1524" s="295"/>
      <c r="D1524" s="297"/>
      <c r="E1524" s="173" t="s">
        <v>1054</v>
      </c>
    </row>
    <row r="1525" spans="1:5" x14ac:dyDescent="0.25">
      <c r="A1525" s="298" t="s">
        <v>1796</v>
      </c>
      <c r="B1525" s="300" t="s">
        <v>1789</v>
      </c>
      <c r="C1525" s="301"/>
      <c r="D1525" s="304" t="s">
        <v>43</v>
      </c>
      <c r="E1525" s="170" t="s">
        <v>1053</v>
      </c>
    </row>
    <row r="1526" spans="1:5" x14ac:dyDescent="0.25">
      <c r="A1526" s="299"/>
      <c r="B1526" s="302"/>
      <c r="C1526" s="303"/>
      <c r="D1526" s="305"/>
      <c r="E1526" s="171" t="s">
        <v>1054</v>
      </c>
    </row>
    <row r="1527" spans="1:5" x14ac:dyDescent="0.25">
      <c r="A1527" s="290" t="s">
        <v>1797</v>
      </c>
      <c r="B1527" s="292" t="s">
        <v>1789</v>
      </c>
      <c r="C1527" s="293"/>
      <c r="D1527" s="296" t="s">
        <v>43</v>
      </c>
      <c r="E1527" s="172" t="s">
        <v>1053</v>
      </c>
    </row>
    <row r="1528" spans="1:5" x14ac:dyDescent="0.25">
      <c r="A1528" s="291"/>
      <c r="B1528" s="294"/>
      <c r="C1528" s="295"/>
      <c r="D1528" s="297"/>
      <c r="E1528" s="173" t="s">
        <v>1054</v>
      </c>
    </row>
    <row r="1529" spans="1:5" x14ac:dyDescent="0.25">
      <c r="A1529" s="298" t="s">
        <v>1798</v>
      </c>
      <c r="B1529" s="300" t="s">
        <v>1789</v>
      </c>
      <c r="C1529" s="301"/>
      <c r="D1529" s="304" t="s">
        <v>43</v>
      </c>
      <c r="E1529" s="170" t="s">
        <v>1053</v>
      </c>
    </row>
    <row r="1530" spans="1:5" x14ac:dyDescent="0.25">
      <c r="A1530" s="299"/>
      <c r="B1530" s="302"/>
      <c r="C1530" s="303"/>
      <c r="D1530" s="305"/>
      <c r="E1530" s="171" t="s">
        <v>1054</v>
      </c>
    </row>
    <row r="1531" spans="1:5" x14ac:dyDescent="0.25">
      <c r="A1531" s="290" t="s">
        <v>1799</v>
      </c>
      <c r="B1531" s="292" t="s">
        <v>1800</v>
      </c>
      <c r="C1531" s="293"/>
      <c r="D1531" s="296" t="s">
        <v>43</v>
      </c>
      <c r="E1531" s="172" t="s">
        <v>1053</v>
      </c>
    </row>
    <row r="1532" spans="1:5" x14ac:dyDescent="0.25">
      <c r="A1532" s="291"/>
      <c r="B1532" s="294"/>
      <c r="C1532" s="295"/>
      <c r="D1532" s="297"/>
      <c r="E1532" s="173" t="s">
        <v>1054</v>
      </c>
    </row>
    <row r="1533" spans="1:5" x14ac:dyDescent="0.25">
      <c r="A1533" s="298" t="s">
        <v>1801</v>
      </c>
      <c r="B1533" s="300" t="s">
        <v>1800</v>
      </c>
      <c r="C1533" s="301"/>
      <c r="D1533" s="304" t="s">
        <v>43</v>
      </c>
      <c r="E1533" s="170" t="s">
        <v>1053</v>
      </c>
    </row>
    <row r="1534" spans="1:5" x14ac:dyDescent="0.25">
      <c r="A1534" s="299"/>
      <c r="B1534" s="302"/>
      <c r="C1534" s="303"/>
      <c r="D1534" s="305"/>
      <c r="E1534" s="171" t="s">
        <v>1054</v>
      </c>
    </row>
    <row r="1535" spans="1:5" x14ac:dyDescent="0.25">
      <c r="A1535" s="290" t="s">
        <v>1802</v>
      </c>
      <c r="B1535" s="292" t="s">
        <v>1800</v>
      </c>
      <c r="C1535" s="293"/>
      <c r="D1535" s="296" t="s">
        <v>43</v>
      </c>
      <c r="E1535" s="172" t="s">
        <v>1053</v>
      </c>
    </row>
    <row r="1536" spans="1:5" x14ac:dyDescent="0.25">
      <c r="A1536" s="291"/>
      <c r="B1536" s="294"/>
      <c r="C1536" s="295"/>
      <c r="D1536" s="297"/>
      <c r="E1536" s="173" t="s">
        <v>1054</v>
      </c>
    </row>
    <row r="1537" spans="1:5" x14ac:dyDescent="0.25">
      <c r="A1537" s="298" t="s">
        <v>1803</v>
      </c>
      <c r="B1537" s="300" t="s">
        <v>1800</v>
      </c>
      <c r="C1537" s="301"/>
      <c r="D1537" s="304" t="s">
        <v>43</v>
      </c>
      <c r="E1537" s="170" t="s">
        <v>1053</v>
      </c>
    </row>
    <row r="1538" spans="1:5" x14ac:dyDescent="0.25">
      <c r="A1538" s="299"/>
      <c r="B1538" s="302"/>
      <c r="C1538" s="303"/>
      <c r="D1538" s="305"/>
      <c r="E1538" s="171" t="s">
        <v>1054</v>
      </c>
    </row>
    <row r="1539" spans="1:5" x14ac:dyDescent="0.25">
      <c r="A1539" s="290" t="s">
        <v>1804</v>
      </c>
      <c r="B1539" s="292" t="s">
        <v>1800</v>
      </c>
      <c r="C1539" s="293"/>
      <c r="D1539" s="296" t="s">
        <v>43</v>
      </c>
      <c r="E1539" s="172" t="s">
        <v>1053</v>
      </c>
    </row>
    <row r="1540" spans="1:5" x14ac:dyDescent="0.25">
      <c r="A1540" s="291"/>
      <c r="B1540" s="294"/>
      <c r="C1540" s="295"/>
      <c r="D1540" s="297"/>
      <c r="E1540" s="173" t="s">
        <v>1054</v>
      </c>
    </row>
    <row r="1541" spans="1:5" x14ac:dyDescent="0.25">
      <c r="A1541" s="298" t="s">
        <v>1805</v>
      </c>
      <c r="B1541" s="300" t="s">
        <v>1800</v>
      </c>
      <c r="C1541" s="301"/>
      <c r="D1541" s="304" t="s">
        <v>43</v>
      </c>
      <c r="E1541" s="170" t="s">
        <v>1053</v>
      </c>
    </row>
    <row r="1542" spans="1:5" x14ac:dyDescent="0.25">
      <c r="A1542" s="299"/>
      <c r="B1542" s="302"/>
      <c r="C1542" s="303"/>
      <c r="D1542" s="305"/>
      <c r="E1542" s="171" t="s">
        <v>1054</v>
      </c>
    </row>
    <row r="1543" spans="1:5" x14ac:dyDescent="0.25">
      <c r="A1543" s="290" t="s">
        <v>1806</v>
      </c>
      <c r="B1543" s="292" t="s">
        <v>1800</v>
      </c>
      <c r="C1543" s="293"/>
      <c r="D1543" s="296" t="s">
        <v>43</v>
      </c>
      <c r="E1543" s="172" t="s">
        <v>1053</v>
      </c>
    </row>
    <row r="1544" spans="1:5" x14ac:dyDescent="0.25">
      <c r="A1544" s="291"/>
      <c r="B1544" s="294"/>
      <c r="C1544" s="295"/>
      <c r="D1544" s="297"/>
      <c r="E1544" s="173" t="s">
        <v>1054</v>
      </c>
    </row>
    <row r="1545" spans="1:5" x14ac:dyDescent="0.25">
      <c r="A1545" s="298" t="s">
        <v>1732</v>
      </c>
      <c r="B1545" s="300"/>
      <c r="C1545" s="301"/>
      <c r="D1545" s="304" t="s">
        <v>43</v>
      </c>
      <c r="E1545" s="170" t="s">
        <v>1053</v>
      </c>
    </row>
    <row r="1546" spans="1:5" x14ac:dyDescent="0.25">
      <c r="A1546" s="299"/>
      <c r="B1546" s="302"/>
      <c r="C1546" s="303"/>
      <c r="D1546" s="305"/>
      <c r="E1546" s="171" t="s">
        <v>1054</v>
      </c>
    </row>
    <row r="1547" spans="1:5" x14ac:dyDescent="0.25">
      <c r="A1547" s="290" t="s">
        <v>1751</v>
      </c>
      <c r="B1547" s="292"/>
      <c r="C1547" s="293"/>
      <c r="D1547" s="296" t="s">
        <v>43</v>
      </c>
      <c r="E1547" s="172" t="s">
        <v>1053</v>
      </c>
    </row>
    <row r="1548" spans="1:5" x14ac:dyDescent="0.25">
      <c r="A1548" s="291"/>
      <c r="B1548" s="294"/>
      <c r="C1548" s="295"/>
      <c r="D1548" s="297"/>
      <c r="E1548" s="173" t="s">
        <v>1054</v>
      </c>
    </row>
    <row r="1549" spans="1:5" x14ac:dyDescent="0.25">
      <c r="A1549" s="298" t="s">
        <v>1762</v>
      </c>
      <c r="B1549" s="300"/>
      <c r="C1549" s="301"/>
      <c r="D1549" s="304" t="s">
        <v>43</v>
      </c>
      <c r="E1549" s="170" t="s">
        <v>1053</v>
      </c>
    </row>
    <row r="1550" spans="1:5" x14ac:dyDescent="0.25">
      <c r="A1550" s="299"/>
      <c r="B1550" s="302"/>
      <c r="C1550" s="303"/>
      <c r="D1550" s="305"/>
      <c r="E1550" s="171" t="s">
        <v>1054</v>
      </c>
    </row>
    <row r="1551" spans="1:5" x14ac:dyDescent="0.25">
      <c r="A1551" s="290" t="s">
        <v>1776</v>
      </c>
      <c r="B1551" s="292"/>
      <c r="C1551" s="293"/>
      <c r="D1551" s="296" t="s">
        <v>43</v>
      </c>
      <c r="E1551" s="172" t="s">
        <v>1053</v>
      </c>
    </row>
    <row r="1552" spans="1:5" x14ac:dyDescent="0.25">
      <c r="A1552" s="291"/>
      <c r="B1552" s="294"/>
      <c r="C1552" s="295"/>
      <c r="D1552" s="297"/>
      <c r="E1552" s="173" t="s">
        <v>1054</v>
      </c>
    </row>
    <row r="1553" spans="1:5" x14ac:dyDescent="0.25">
      <c r="A1553" s="298" t="s">
        <v>1789</v>
      </c>
      <c r="B1553" s="300"/>
      <c r="C1553" s="301"/>
      <c r="D1553" s="304" t="s">
        <v>43</v>
      </c>
      <c r="E1553" s="170" t="s">
        <v>1053</v>
      </c>
    </row>
    <row r="1554" spans="1:5" x14ac:dyDescent="0.25">
      <c r="A1554" s="299"/>
      <c r="B1554" s="302"/>
      <c r="C1554" s="303"/>
      <c r="D1554" s="305"/>
      <c r="E1554" s="171" t="s">
        <v>1054</v>
      </c>
    </row>
    <row r="1555" spans="1:5" x14ac:dyDescent="0.25">
      <c r="A1555" s="290" t="s">
        <v>1807</v>
      </c>
      <c r="B1555" s="292" t="s">
        <v>1789</v>
      </c>
      <c r="C1555" s="293"/>
      <c r="D1555" s="296" t="s">
        <v>43</v>
      </c>
      <c r="E1555" s="172" t="s">
        <v>1053</v>
      </c>
    </row>
    <row r="1556" spans="1:5" x14ac:dyDescent="0.25">
      <c r="A1556" s="291"/>
      <c r="B1556" s="294"/>
      <c r="C1556" s="295"/>
      <c r="D1556" s="297"/>
      <c r="E1556" s="173" t="s">
        <v>1054</v>
      </c>
    </row>
    <row r="1557" spans="1:5" x14ac:dyDescent="0.25">
      <c r="A1557" s="298" t="s">
        <v>1781</v>
      </c>
      <c r="B1557" s="300" t="s">
        <v>1732</v>
      </c>
      <c r="C1557" s="301"/>
      <c r="D1557" s="304" t="s">
        <v>43</v>
      </c>
      <c r="E1557" s="170" t="s">
        <v>1053</v>
      </c>
    </row>
    <row r="1558" spans="1:5" x14ac:dyDescent="0.25">
      <c r="A1558" s="299"/>
      <c r="B1558" s="302"/>
      <c r="C1558" s="303"/>
      <c r="D1558" s="305"/>
      <c r="E1558" s="171" t="s">
        <v>1054</v>
      </c>
    </row>
    <row r="1559" spans="1:5" x14ac:dyDescent="0.25">
      <c r="A1559" s="290" t="s">
        <v>1808</v>
      </c>
      <c r="B1559" s="292" t="s">
        <v>1776</v>
      </c>
      <c r="C1559" s="293"/>
      <c r="D1559" s="296" t="s">
        <v>43</v>
      </c>
      <c r="E1559" s="172" t="s">
        <v>1053</v>
      </c>
    </row>
    <row r="1560" spans="1:5" x14ac:dyDescent="0.25">
      <c r="A1560" s="291"/>
      <c r="B1560" s="294"/>
      <c r="C1560" s="295"/>
      <c r="D1560" s="297"/>
      <c r="E1560" s="173" t="s">
        <v>1054</v>
      </c>
    </row>
    <row r="1561" spans="1:5" x14ac:dyDescent="0.25">
      <c r="A1561" s="298" t="s">
        <v>1809</v>
      </c>
      <c r="B1561" s="300" t="s">
        <v>1789</v>
      </c>
      <c r="C1561" s="301"/>
      <c r="D1561" s="304" t="s">
        <v>43</v>
      </c>
      <c r="E1561" s="170" t="s">
        <v>1053</v>
      </c>
    </row>
    <row r="1562" spans="1:5" x14ac:dyDescent="0.25">
      <c r="A1562" s="299"/>
      <c r="B1562" s="302"/>
      <c r="C1562" s="303"/>
      <c r="D1562" s="305"/>
      <c r="E1562" s="171" t="s">
        <v>1054</v>
      </c>
    </row>
    <row r="1563" spans="1:5" x14ac:dyDescent="0.25">
      <c r="A1563" s="290" t="s">
        <v>1436</v>
      </c>
      <c r="B1563" s="292" t="s">
        <v>1751</v>
      </c>
      <c r="C1563" s="293"/>
      <c r="D1563" s="296" t="s">
        <v>43</v>
      </c>
      <c r="E1563" s="172" t="s">
        <v>1053</v>
      </c>
    </row>
    <row r="1564" spans="1:5" x14ac:dyDescent="0.25">
      <c r="A1564" s="291"/>
      <c r="B1564" s="294"/>
      <c r="C1564" s="295"/>
      <c r="D1564" s="297"/>
      <c r="E1564" s="173" t="s">
        <v>1054</v>
      </c>
    </row>
    <row r="1565" spans="1:5" x14ac:dyDescent="0.25">
      <c r="A1565" s="298" t="s">
        <v>1800</v>
      </c>
      <c r="B1565" s="300"/>
      <c r="C1565" s="301"/>
      <c r="D1565" s="304" t="s">
        <v>43</v>
      </c>
      <c r="E1565" s="170" t="s">
        <v>1053</v>
      </c>
    </row>
    <row r="1566" spans="1:5" x14ac:dyDescent="0.25">
      <c r="A1566" s="299"/>
      <c r="B1566" s="302"/>
      <c r="C1566" s="303"/>
      <c r="D1566" s="305"/>
      <c r="E1566" s="171" t="s">
        <v>1054</v>
      </c>
    </row>
    <row r="1567" spans="1:5" x14ac:dyDescent="0.25">
      <c r="A1567" s="168" t="s">
        <v>1810</v>
      </c>
      <c r="B1567" s="279"/>
      <c r="C1567" s="280"/>
      <c r="D1567" s="158" t="s">
        <v>44</v>
      </c>
      <c r="E1567" s="169"/>
    </row>
    <row r="1568" spans="1:5" x14ac:dyDescent="0.25">
      <c r="A1568" s="166" t="s">
        <v>1811</v>
      </c>
      <c r="B1568" s="281"/>
      <c r="C1568" s="282"/>
      <c r="D1568" s="157" t="s">
        <v>44</v>
      </c>
      <c r="E1568" s="167"/>
    </row>
    <row r="1569" spans="1:5" x14ac:dyDescent="0.25">
      <c r="A1569" s="168" t="s">
        <v>1812</v>
      </c>
      <c r="B1569" s="279"/>
      <c r="C1569" s="280"/>
      <c r="D1569" s="158" t="s">
        <v>44</v>
      </c>
      <c r="E1569" s="169"/>
    </row>
    <row r="1570" spans="1:5" x14ac:dyDescent="0.25">
      <c r="A1570" s="166" t="s">
        <v>1813</v>
      </c>
      <c r="B1570" s="281"/>
      <c r="C1570" s="282"/>
      <c r="D1570" s="157" t="s">
        <v>44</v>
      </c>
      <c r="E1570" s="167"/>
    </row>
    <row r="1571" spans="1:5" x14ac:dyDescent="0.25">
      <c r="A1571" s="168" t="s">
        <v>1814</v>
      </c>
      <c r="B1571" s="279"/>
      <c r="C1571" s="280"/>
      <c r="D1571" s="158" t="s">
        <v>44</v>
      </c>
      <c r="E1571" s="169"/>
    </row>
    <row r="1572" spans="1:5" x14ac:dyDescent="0.25">
      <c r="A1572" s="166" t="s">
        <v>1815</v>
      </c>
      <c r="B1572" s="281"/>
      <c r="C1572" s="282"/>
      <c r="D1572" s="157" t="s">
        <v>44</v>
      </c>
      <c r="E1572" s="167"/>
    </row>
    <row r="1573" spans="1:5" x14ac:dyDescent="0.25">
      <c r="A1573" s="168" t="s">
        <v>1816</v>
      </c>
      <c r="B1573" s="279"/>
      <c r="C1573" s="280"/>
      <c r="D1573" s="158" t="s">
        <v>44</v>
      </c>
      <c r="E1573" s="169"/>
    </row>
    <row r="1574" spans="1:5" x14ac:dyDescent="0.25">
      <c r="A1574" s="166" t="s">
        <v>1817</v>
      </c>
      <c r="B1574" s="281"/>
      <c r="C1574" s="282"/>
      <c r="D1574" s="157" t="s">
        <v>44</v>
      </c>
      <c r="E1574" s="167"/>
    </row>
    <row r="1575" spans="1:5" x14ac:dyDescent="0.25">
      <c r="A1575" s="168" t="s">
        <v>1818</v>
      </c>
      <c r="B1575" s="279"/>
      <c r="C1575" s="280"/>
      <c r="D1575" s="158" t="s">
        <v>44</v>
      </c>
      <c r="E1575" s="169"/>
    </row>
    <row r="1576" spans="1:5" x14ac:dyDescent="0.25">
      <c r="A1576" s="166" t="s">
        <v>1819</v>
      </c>
      <c r="B1576" s="281"/>
      <c r="C1576" s="282"/>
      <c r="D1576" s="157" t="s">
        <v>44</v>
      </c>
      <c r="E1576" s="167"/>
    </row>
    <row r="1577" spans="1:5" x14ac:dyDescent="0.25">
      <c r="A1577" s="168" t="s">
        <v>1820</v>
      </c>
      <c r="B1577" s="279"/>
      <c r="C1577" s="280"/>
      <c r="D1577" s="158" t="s">
        <v>44</v>
      </c>
      <c r="E1577" s="169"/>
    </row>
    <row r="1578" spans="1:5" x14ac:dyDescent="0.25">
      <c r="A1578" s="298" t="s">
        <v>1821</v>
      </c>
      <c r="B1578" s="300"/>
      <c r="C1578" s="301"/>
      <c r="D1578" s="304" t="s">
        <v>44</v>
      </c>
      <c r="E1578" s="170" t="s">
        <v>1053</v>
      </c>
    </row>
    <row r="1579" spans="1:5" x14ac:dyDescent="0.25">
      <c r="A1579" s="299"/>
      <c r="B1579" s="302"/>
      <c r="C1579" s="303"/>
      <c r="D1579" s="305"/>
      <c r="E1579" s="171" t="s">
        <v>1054</v>
      </c>
    </row>
    <row r="1580" spans="1:5" x14ac:dyDescent="0.25">
      <c r="A1580" s="168" t="s">
        <v>1822</v>
      </c>
      <c r="B1580" s="279"/>
      <c r="C1580" s="280"/>
      <c r="D1580" s="158" t="s">
        <v>44</v>
      </c>
      <c r="E1580" s="169"/>
    </row>
    <row r="1581" spans="1:5" x14ac:dyDescent="0.25">
      <c r="A1581" s="166" t="s">
        <v>1823</v>
      </c>
      <c r="B1581" s="281"/>
      <c r="C1581" s="282"/>
      <c r="D1581" s="157" t="s">
        <v>44</v>
      </c>
      <c r="E1581" s="167"/>
    </row>
    <row r="1582" spans="1:5" x14ac:dyDescent="0.25">
      <c r="A1582" s="168" t="s">
        <v>1824</v>
      </c>
      <c r="B1582" s="279"/>
      <c r="C1582" s="280"/>
      <c r="D1582" s="158" t="s">
        <v>44</v>
      </c>
      <c r="E1582" s="169"/>
    </row>
    <row r="1583" spans="1:5" x14ac:dyDescent="0.25">
      <c r="A1583" s="166" t="s">
        <v>1825</v>
      </c>
      <c r="B1583" s="281"/>
      <c r="C1583" s="282"/>
      <c r="D1583" s="157" t="s">
        <v>44</v>
      </c>
      <c r="E1583" s="167"/>
    </row>
    <row r="1584" spans="1:5" x14ac:dyDescent="0.25">
      <c r="A1584" s="168" t="s">
        <v>1826</v>
      </c>
      <c r="B1584" s="279"/>
      <c r="C1584" s="280"/>
      <c r="D1584" s="158" t="s">
        <v>44</v>
      </c>
      <c r="E1584" s="169"/>
    </row>
    <row r="1585" spans="1:5" x14ac:dyDescent="0.25">
      <c r="A1585" s="166" t="s">
        <v>1827</v>
      </c>
      <c r="B1585" s="281"/>
      <c r="C1585" s="282"/>
      <c r="D1585" s="157" t="s">
        <v>44</v>
      </c>
      <c r="E1585" s="167"/>
    </row>
    <row r="1586" spans="1:5" x14ac:dyDescent="0.25">
      <c r="A1586" s="168" t="s">
        <v>1828</v>
      </c>
      <c r="B1586" s="279"/>
      <c r="C1586" s="280"/>
      <c r="D1586" s="158" t="s">
        <v>44</v>
      </c>
      <c r="E1586" s="169"/>
    </row>
    <row r="1587" spans="1:5" x14ac:dyDescent="0.25">
      <c r="A1587" s="298" t="s">
        <v>1829</v>
      </c>
      <c r="B1587" s="300" t="s">
        <v>1830</v>
      </c>
      <c r="C1587" s="301"/>
      <c r="D1587" s="304" t="s">
        <v>44</v>
      </c>
      <c r="E1587" s="170" t="s">
        <v>1053</v>
      </c>
    </row>
    <row r="1588" spans="1:5" x14ac:dyDescent="0.25">
      <c r="A1588" s="299"/>
      <c r="B1588" s="302"/>
      <c r="C1588" s="303"/>
      <c r="D1588" s="305"/>
      <c r="E1588" s="171" t="s">
        <v>1054</v>
      </c>
    </row>
    <row r="1589" spans="1:5" x14ac:dyDescent="0.25">
      <c r="A1589" s="290" t="s">
        <v>1831</v>
      </c>
      <c r="B1589" s="292" t="s">
        <v>1830</v>
      </c>
      <c r="C1589" s="293"/>
      <c r="D1589" s="296" t="s">
        <v>44</v>
      </c>
      <c r="E1589" s="172" t="s">
        <v>1053</v>
      </c>
    </row>
    <row r="1590" spans="1:5" x14ac:dyDescent="0.25">
      <c r="A1590" s="291"/>
      <c r="B1590" s="294"/>
      <c r="C1590" s="295"/>
      <c r="D1590" s="297"/>
      <c r="E1590" s="173" t="s">
        <v>1054</v>
      </c>
    </row>
    <row r="1591" spans="1:5" x14ac:dyDescent="0.25">
      <c r="A1591" s="298" t="s">
        <v>1832</v>
      </c>
      <c r="B1591" s="300" t="s">
        <v>1830</v>
      </c>
      <c r="C1591" s="301"/>
      <c r="D1591" s="304" t="s">
        <v>44</v>
      </c>
      <c r="E1591" s="170" t="s">
        <v>1053</v>
      </c>
    </row>
    <row r="1592" spans="1:5" x14ac:dyDescent="0.25">
      <c r="A1592" s="299"/>
      <c r="B1592" s="302"/>
      <c r="C1592" s="303"/>
      <c r="D1592" s="305"/>
      <c r="E1592" s="171" t="s">
        <v>1054</v>
      </c>
    </row>
    <row r="1593" spans="1:5" x14ac:dyDescent="0.25">
      <c r="A1593" s="290" t="s">
        <v>1833</v>
      </c>
      <c r="B1593" s="292" t="s">
        <v>1830</v>
      </c>
      <c r="C1593" s="293"/>
      <c r="D1593" s="296" t="s">
        <v>44</v>
      </c>
      <c r="E1593" s="172" t="s">
        <v>1053</v>
      </c>
    </row>
    <row r="1594" spans="1:5" x14ac:dyDescent="0.25">
      <c r="A1594" s="291"/>
      <c r="B1594" s="294"/>
      <c r="C1594" s="295"/>
      <c r="D1594" s="297"/>
      <c r="E1594" s="173" t="s">
        <v>1054</v>
      </c>
    </row>
    <row r="1595" spans="1:5" x14ac:dyDescent="0.25">
      <c r="A1595" s="298" t="s">
        <v>1834</v>
      </c>
      <c r="B1595" s="300" t="s">
        <v>1830</v>
      </c>
      <c r="C1595" s="301"/>
      <c r="D1595" s="304" t="s">
        <v>44</v>
      </c>
      <c r="E1595" s="170" t="s">
        <v>1053</v>
      </c>
    </row>
    <row r="1596" spans="1:5" x14ac:dyDescent="0.25">
      <c r="A1596" s="299"/>
      <c r="B1596" s="302"/>
      <c r="C1596" s="303"/>
      <c r="D1596" s="305"/>
      <c r="E1596" s="171" t="s">
        <v>1054</v>
      </c>
    </row>
    <row r="1597" spans="1:5" x14ac:dyDescent="0.25">
      <c r="A1597" s="290" t="s">
        <v>1835</v>
      </c>
      <c r="B1597" s="292" t="s">
        <v>1830</v>
      </c>
      <c r="C1597" s="293"/>
      <c r="D1597" s="296" t="s">
        <v>44</v>
      </c>
      <c r="E1597" s="172" t="s">
        <v>1053</v>
      </c>
    </row>
    <row r="1598" spans="1:5" x14ac:dyDescent="0.25">
      <c r="A1598" s="291"/>
      <c r="B1598" s="294"/>
      <c r="C1598" s="295"/>
      <c r="D1598" s="297"/>
      <c r="E1598" s="173" t="s">
        <v>1054</v>
      </c>
    </row>
    <row r="1599" spans="1:5" x14ac:dyDescent="0.25">
      <c r="A1599" s="298" t="s">
        <v>1836</v>
      </c>
      <c r="B1599" s="300" t="s">
        <v>1830</v>
      </c>
      <c r="C1599" s="301"/>
      <c r="D1599" s="304" t="s">
        <v>44</v>
      </c>
      <c r="E1599" s="170" t="s">
        <v>1053</v>
      </c>
    </row>
    <row r="1600" spans="1:5" x14ac:dyDescent="0.25">
      <c r="A1600" s="299"/>
      <c r="B1600" s="302"/>
      <c r="C1600" s="303"/>
      <c r="D1600" s="305"/>
      <c r="E1600" s="171" t="s">
        <v>1054</v>
      </c>
    </row>
    <row r="1601" spans="1:5" x14ac:dyDescent="0.25">
      <c r="A1601" s="290" t="s">
        <v>1837</v>
      </c>
      <c r="B1601" s="292" t="s">
        <v>1830</v>
      </c>
      <c r="C1601" s="293"/>
      <c r="D1601" s="296" t="s">
        <v>44</v>
      </c>
      <c r="E1601" s="172" t="s">
        <v>1053</v>
      </c>
    </row>
    <row r="1602" spans="1:5" x14ac:dyDescent="0.25">
      <c r="A1602" s="291"/>
      <c r="B1602" s="294"/>
      <c r="C1602" s="295"/>
      <c r="D1602" s="297"/>
      <c r="E1602" s="173" t="s">
        <v>1054</v>
      </c>
    </row>
    <row r="1603" spans="1:5" x14ac:dyDescent="0.25">
      <c r="A1603" s="298" t="s">
        <v>1838</v>
      </c>
      <c r="B1603" s="300" t="s">
        <v>1830</v>
      </c>
      <c r="C1603" s="301"/>
      <c r="D1603" s="304" t="s">
        <v>44</v>
      </c>
      <c r="E1603" s="170" t="s">
        <v>1053</v>
      </c>
    </row>
    <row r="1604" spans="1:5" x14ac:dyDescent="0.25">
      <c r="A1604" s="299"/>
      <c r="B1604" s="302"/>
      <c r="C1604" s="303"/>
      <c r="D1604" s="305"/>
      <c r="E1604" s="171" t="s">
        <v>1054</v>
      </c>
    </row>
    <row r="1605" spans="1:5" x14ac:dyDescent="0.25">
      <c r="A1605" s="290" t="s">
        <v>1839</v>
      </c>
      <c r="B1605" s="292" t="s">
        <v>1830</v>
      </c>
      <c r="C1605" s="293"/>
      <c r="D1605" s="296" t="s">
        <v>44</v>
      </c>
      <c r="E1605" s="172" t="s">
        <v>1053</v>
      </c>
    </row>
    <row r="1606" spans="1:5" x14ac:dyDescent="0.25">
      <c r="A1606" s="291"/>
      <c r="B1606" s="294"/>
      <c r="C1606" s="295"/>
      <c r="D1606" s="297"/>
      <c r="E1606" s="173" t="s">
        <v>1054</v>
      </c>
    </row>
    <row r="1607" spans="1:5" x14ac:dyDescent="0.25">
      <c r="A1607" s="298" t="s">
        <v>1840</v>
      </c>
      <c r="B1607" s="300" t="s">
        <v>1830</v>
      </c>
      <c r="C1607" s="301"/>
      <c r="D1607" s="304" t="s">
        <v>44</v>
      </c>
      <c r="E1607" s="170" t="s">
        <v>1053</v>
      </c>
    </row>
    <row r="1608" spans="1:5" x14ac:dyDescent="0.25">
      <c r="A1608" s="299"/>
      <c r="B1608" s="302"/>
      <c r="C1608" s="303"/>
      <c r="D1608" s="305"/>
      <c r="E1608" s="171" t="s">
        <v>1054</v>
      </c>
    </row>
    <row r="1609" spans="1:5" x14ac:dyDescent="0.25">
      <c r="A1609" s="290" t="s">
        <v>1841</v>
      </c>
      <c r="B1609" s="292" t="s">
        <v>1830</v>
      </c>
      <c r="C1609" s="293"/>
      <c r="D1609" s="296" t="s">
        <v>44</v>
      </c>
      <c r="E1609" s="172" t="s">
        <v>1053</v>
      </c>
    </row>
    <row r="1610" spans="1:5" x14ac:dyDescent="0.25">
      <c r="A1610" s="291"/>
      <c r="B1610" s="294"/>
      <c r="C1610" s="295"/>
      <c r="D1610" s="297"/>
      <c r="E1610" s="173" t="s">
        <v>1054</v>
      </c>
    </row>
    <row r="1611" spans="1:5" x14ac:dyDescent="0.25">
      <c r="A1611" s="298" t="s">
        <v>1842</v>
      </c>
      <c r="B1611" s="300" t="s">
        <v>1830</v>
      </c>
      <c r="C1611" s="301"/>
      <c r="D1611" s="304" t="s">
        <v>44</v>
      </c>
      <c r="E1611" s="170" t="s">
        <v>1053</v>
      </c>
    </row>
    <row r="1612" spans="1:5" x14ac:dyDescent="0.25">
      <c r="A1612" s="299"/>
      <c r="B1612" s="302"/>
      <c r="C1612" s="303"/>
      <c r="D1612" s="305"/>
      <c r="E1612" s="171" t="s">
        <v>1054</v>
      </c>
    </row>
    <row r="1613" spans="1:5" x14ac:dyDescent="0.25">
      <c r="A1613" s="290" t="s">
        <v>1843</v>
      </c>
      <c r="B1613" s="292" t="s">
        <v>1830</v>
      </c>
      <c r="C1613" s="293"/>
      <c r="D1613" s="296" t="s">
        <v>44</v>
      </c>
      <c r="E1613" s="172" t="s">
        <v>1053</v>
      </c>
    </row>
    <row r="1614" spans="1:5" x14ac:dyDescent="0.25">
      <c r="A1614" s="291"/>
      <c r="B1614" s="294"/>
      <c r="C1614" s="295"/>
      <c r="D1614" s="297"/>
      <c r="E1614" s="173" t="s">
        <v>1054</v>
      </c>
    </row>
    <row r="1615" spans="1:5" x14ac:dyDescent="0.25">
      <c r="A1615" s="298" t="s">
        <v>1844</v>
      </c>
      <c r="B1615" s="300" t="s">
        <v>1830</v>
      </c>
      <c r="C1615" s="301"/>
      <c r="D1615" s="304" t="s">
        <v>44</v>
      </c>
      <c r="E1615" s="170" t="s">
        <v>1053</v>
      </c>
    </row>
    <row r="1616" spans="1:5" x14ac:dyDescent="0.25">
      <c r="A1616" s="299"/>
      <c r="B1616" s="302"/>
      <c r="C1616" s="303"/>
      <c r="D1616" s="305"/>
      <c r="E1616" s="171" t="s">
        <v>1054</v>
      </c>
    </row>
    <row r="1617" spans="1:5" x14ac:dyDescent="0.25">
      <c r="A1617" s="290" t="s">
        <v>1845</v>
      </c>
      <c r="B1617" s="292" t="s">
        <v>1830</v>
      </c>
      <c r="C1617" s="293"/>
      <c r="D1617" s="296" t="s">
        <v>44</v>
      </c>
      <c r="E1617" s="172" t="s">
        <v>1053</v>
      </c>
    </row>
    <row r="1618" spans="1:5" x14ac:dyDescent="0.25">
      <c r="A1618" s="291"/>
      <c r="B1618" s="294"/>
      <c r="C1618" s="295"/>
      <c r="D1618" s="297"/>
      <c r="E1618" s="173" t="s">
        <v>1054</v>
      </c>
    </row>
    <row r="1619" spans="1:5" x14ac:dyDescent="0.25">
      <c r="A1619" s="298" t="s">
        <v>1846</v>
      </c>
      <c r="B1619" s="300" t="s">
        <v>1830</v>
      </c>
      <c r="C1619" s="301"/>
      <c r="D1619" s="304" t="s">
        <v>44</v>
      </c>
      <c r="E1619" s="170" t="s">
        <v>1053</v>
      </c>
    </row>
    <row r="1620" spans="1:5" x14ac:dyDescent="0.25">
      <c r="A1620" s="299"/>
      <c r="B1620" s="302"/>
      <c r="C1620" s="303"/>
      <c r="D1620" s="305"/>
      <c r="E1620" s="171" t="s">
        <v>1054</v>
      </c>
    </row>
    <row r="1621" spans="1:5" x14ac:dyDescent="0.25">
      <c r="A1621" s="290" t="s">
        <v>1847</v>
      </c>
      <c r="B1621" s="292" t="s">
        <v>1830</v>
      </c>
      <c r="C1621" s="293"/>
      <c r="D1621" s="296" t="s">
        <v>44</v>
      </c>
      <c r="E1621" s="172" t="s">
        <v>1053</v>
      </c>
    </row>
    <row r="1622" spans="1:5" x14ac:dyDescent="0.25">
      <c r="A1622" s="291"/>
      <c r="B1622" s="294"/>
      <c r="C1622" s="295"/>
      <c r="D1622" s="297"/>
      <c r="E1622" s="173" t="s">
        <v>1054</v>
      </c>
    </row>
    <row r="1623" spans="1:5" x14ac:dyDescent="0.25">
      <c r="A1623" s="298" t="s">
        <v>1848</v>
      </c>
      <c r="B1623" s="300" t="s">
        <v>1830</v>
      </c>
      <c r="C1623" s="301"/>
      <c r="D1623" s="304" t="s">
        <v>44</v>
      </c>
      <c r="E1623" s="170" t="s">
        <v>1053</v>
      </c>
    </row>
    <row r="1624" spans="1:5" x14ac:dyDescent="0.25">
      <c r="A1624" s="299"/>
      <c r="B1624" s="302"/>
      <c r="C1624" s="303"/>
      <c r="D1624" s="305"/>
      <c r="E1624" s="171" t="s">
        <v>1054</v>
      </c>
    </row>
    <row r="1625" spans="1:5" x14ac:dyDescent="0.25">
      <c r="A1625" s="290" t="s">
        <v>1849</v>
      </c>
      <c r="B1625" s="292" t="s">
        <v>1830</v>
      </c>
      <c r="C1625" s="293"/>
      <c r="D1625" s="296" t="s">
        <v>44</v>
      </c>
      <c r="E1625" s="172" t="s">
        <v>1053</v>
      </c>
    </row>
    <row r="1626" spans="1:5" x14ac:dyDescent="0.25">
      <c r="A1626" s="291"/>
      <c r="B1626" s="294"/>
      <c r="C1626" s="295"/>
      <c r="D1626" s="297"/>
      <c r="E1626" s="173" t="s">
        <v>1054</v>
      </c>
    </row>
    <row r="1627" spans="1:5" x14ac:dyDescent="0.25">
      <c r="A1627" s="298" t="s">
        <v>1850</v>
      </c>
      <c r="B1627" s="300" t="s">
        <v>1830</v>
      </c>
      <c r="C1627" s="301"/>
      <c r="D1627" s="304" t="s">
        <v>44</v>
      </c>
      <c r="E1627" s="170" t="s">
        <v>1053</v>
      </c>
    </row>
    <row r="1628" spans="1:5" x14ac:dyDescent="0.25">
      <c r="A1628" s="299"/>
      <c r="B1628" s="302"/>
      <c r="C1628" s="303"/>
      <c r="D1628" s="305"/>
      <c r="E1628" s="171" t="s">
        <v>1054</v>
      </c>
    </row>
    <row r="1629" spans="1:5" x14ac:dyDescent="0.25">
      <c r="A1629" s="290" t="s">
        <v>1851</v>
      </c>
      <c r="B1629" s="292" t="s">
        <v>1830</v>
      </c>
      <c r="C1629" s="293"/>
      <c r="D1629" s="296" t="s">
        <v>44</v>
      </c>
      <c r="E1629" s="172" t="s">
        <v>1053</v>
      </c>
    </row>
    <row r="1630" spans="1:5" x14ac:dyDescent="0.25">
      <c r="A1630" s="291"/>
      <c r="B1630" s="294"/>
      <c r="C1630" s="295"/>
      <c r="D1630" s="297"/>
      <c r="E1630" s="173" t="s">
        <v>1054</v>
      </c>
    </row>
    <row r="1631" spans="1:5" x14ac:dyDescent="0.25">
      <c r="A1631" s="298" t="s">
        <v>1852</v>
      </c>
      <c r="B1631" s="300" t="s">
        <v>1830</v>
      </c>
      <c r="C1631" s="301"/>
      <c r="D1631" s="304" t="s">
        <v>44</v>
      </c>
      <c r="E1631" s="170" t="s">
        <v>1053</v>
      </c>
    </row>
    <row r="1632" spans="1:5" x14ac:dyDescent="0.25">
      <c r="A1632" s="299"/>
      <c r="B1632" s="302"/>
      <c r="C1632" s="303"/>
      <c r="D1632" s="305"/>
      <c r="E1632" s="171" t="s">
        <v>1054</v>
      </c>
    </row>
    <row r="1633" spans="1:5" x14ac:dyDescent="0.25">
      <c r="A1633" s="290" t="s">
        <v>1853</v>
      </c>
      <c r="B1633" s="292" t="s">
        <v>1830</v>
      </c>
      <c r="C1633" s="293"/>
      <c r="D1633" s="296" t="s">
        <v>44</v>
      </c>
      <c r="E1633" s="172" t="s">
        <v>1053</v>
      </c>
    </row>
    <row r="1634" spans="1:5" x14ac:dyDescent="0.25">
      <c r="A1634" s="291"/>
      <c r="B1634" s="294"/>
      <c r="C1634" s="295"/>
      <c r="D1634" s="297"/>
      <c r="E1634" s="173" t="s">
        <v>1054</v>
      </c>
    </row>
    <row r="1635" spans="1:5" x14ac:dyDescent="0.25">
      <c r="A1635" s="298" t="s">
        <v>1854</v>
      </c>
      <c r="B1635" s="300" t="s">
        <v>1855</v>
      </c>
      <c r="C1635" s="301"/>
      <c r="D1635" s="304" t="s">
        <v>44</v>
      </c>
      <c r="E1635" s="170" t="s">
        <v>1053</v>
      </c>
    </row>
    <row r="1636" spans="1:5" x14ac:dyDescent="0.25">
      <c r="A1636" s="299"/>
      <c r="B1636" s="302"/>
      <c r="C1636" s="303"/>
      <c r="D1636" s="305"/>
      <c r="E1636" s="171" t="s">
        <v>1054</v>
      </c>
    </row>
    <row r="1637" spans="1:5" x14ac:dyDescent="0.25">
      <c r="A1637" s="290" t="s">
        <v>1856</v>
      </c>
      <c r="B1637" s="292" t="s">
        <v>1855</v>
      </c>
      <c r="C1637" s="293"/>
      <c r="D1637" s="296" t="s">
        <v>44</v>
      </c>
      <c r="E1637" s="172" t="s">
        <v>1053</v>
      </c>
    </row>
    <row r="1638" spans="1:5" x14ac:dyDescent="0.25">
      <c r="A1638" s="291"/>
      <c r="B1638" s="294"/>
      <c r="C1638" s="295"/>
      <c r="D1638" s="297"/>
      <c r="E1638" s="173" t="s">
        <v>1054</v>
      </c>
    </row>
    <row r="1639" spans="1:5" x14ac:dyDescent="0.25">
      <c r="A1639" s="298" t="s">
        <v>1857</v>
      </c>
      <c r="B1639" s="300" t="s">
        <v>1855</v>
      </c>
      <c r="C1639" s="301"/>
      <c r="D1639" s="304" t="s">
        <v>44</v>
      </c>
      <c r="E1639" s="170" t="s">
        <v>1053</v>
      </c>
    </row>
    <row r="1640" spans="1:5" x14ac:dyDescent="0.25">
      <c r="A1640" s="299"/>
      <c r="B1640" s="302"/>
      <c r="C1640" s="303"/>
      <c r="D1640" s="305"/>
      <c r="E1640" s="171" t="s">
        <v>1054</v>
      </c>
    </row>
    <row r="1641" spans="1:5" x14ac:dyDescent="0.25">
      <c r="A1641" s="290" t="s">
        <v>1858</v>
      </c>
      <c r="B1641" s="292" t="s">
        <v>1855</v>
      </c>
      <c r="C1641" s="293"/>
      <c r="D1641" s="296" t="s">
        <v>44</v>
      </c>
      <c r="E1641" s="172" t="s">
        <v>1053</v>
      </c>
    </row>
    <row r="1642" spans="1:5" x14ac:dyDescent="0.25">
      <c r="A1642" s="291"/>
      <c r="B1642" s="294"/>
      <c r="C1642" s="295"/>
      <c r="D1642" s="297"/>
      <c r="E1642" s="173" t="s">
        <v>1054</v>
      </c>
    </row>
    <row r="1643" spans="1:5" x14ac:dyDescent="0.25">
      <c r="A1643" s="298" t="s">
        <v>1859</v>
      </c>
      <c r="B1643" s="300" t="s">
        <v>1855</v>
      </c>
      <c r="C1643" s="301"/>
      <c r="D1643" s="304" t="s">
        <v>44</v>
      </c>
      <c r="E1643" s="170" t="s">
        <v>1053</v>
      </c>
    </row>
    <row r="1644" spans="1:5" x14ac:dyDescent="0.25">
      <c r="A1644" s="299"/>
      <c r="B1644" s="302"/>
      <c r="C1644" s="303"/>
      <c r="D1644" s="305"/>
      <c r="E1644" s="171" t="s">
        <v>1054</v>
      </c>
    </row>
    <row r="1645" spans="1:5" x14ac:dyDescent="0.25">
      <c r="A1645" s="290" t="s">
        <v>1860</v>
      </c>
      <c r="B1645" s="292" t="s">
        <v>1855</v>
      </c>
      <c r="C1645" s="293"/>
      <c r="D1645" s="296" t="s">
        <v>44</v>
      </c>
      <c r="E1645" s="172" t="s">
        <v>1053</v>
      </c>
    </row>
    <row r="1646" spans="1:5" x14ac:dyDescent="0.25">
      <c r="A1646" s="291"/>
      <c r="B1646" s="294"/>
      <c r="C1646" s="295"/>
      <c r="D1646" s="297"/>
      <c r="E1646" s="173" t="s">
        <v>1054</v>
      </c>
    </row>
    <row r="1647" spans="1:5" x14ac:dyDescent="0.25">
      <c r="A1647" s="298" t="s">
        <v>1861</v>
      </c>
      <c r="B1647" s="300" t="s">
        <v>1855</v>
      </c>
      <c r="C1647" s="301"/>
      <c r="D1647" s="304" t="s">
        <v>44</v>
      </c>
      <c r="E1647" s="170" t="s">
        <v>1053</v>
      </c>
    </row>
    <row r="1648" spans="1:5" x14ac:dyDescent="0.25">
      <c r="A1648" s="299"/>
      <c r="B1648" s="302"/>
      <c r="C1648" s="303"/>
      <c r="D1648" s="305"/>
      <c r="E1648" s="171" t="s">
        <v>1054</v>
      </c>
    </row>
    <row r="1649" spans="1:5" x14ac:dyDescent="0.25">
      <c r="A1649" s="290" t="s">
        <v>1862</v>
      </c>
      <c r="B1649" s="292" t="s">
        <v>1863</v>
      </c>
      <c r="C1649" s="293"/>
      <c r="D1649" s="296" t="s">
        <v>44</v>
      </c>
      <c r="E1649" s="172" t="s">
        <v>1053</v>
      </c>
    </row>
    <row r="1650" spans="1:5" x14ac:dyDescent="0.25">
      <c r="A1650" s="291"/>
      <c r="B1650" s="294"/>
      <c r="C1650" s="295"/>
      <c r="D1650" s="297"/>
      <c r="E1650" s="173" t="s">
        <v>1054</v>
      </c>
    </row>
    <row r="1651" spans="1:5" x14ac:dyDescent="0.25">
      <c r="A1651" s="298" t="s">
        <v>1864</v>
      </c>
      <c r="B1651" s="300" t="s">
        <v>1863</v>
      </c>
      <c r="C1651" s="301"/>
      <c r="D1651" s="304" t="s">
        <v>44</v>
      </c>
      <c r="E1651" s="170" t="s">
        <v>1053</v>
      </c>
    </row>
    <row r="1652" spans="1:5" x14ac:dyDescent="0.25">
      <c r="A1652" s="299"/>
      <c r="B1652" s="302"/>
      <c r="C1652" s="303"/>
      <c r="D1652" s="305"/>
      <c r="E1652" s="171" t="s">
        <v>1054</v>
      </c>
    </row>
    <row r="1653" spans="1:5" x14ac:dyDescent="0.25">
      <c r="A1653" s="290" t="s">
        <v>1865</v>
      </c>
      <c r="B1653" s="292" t="s">
        <v>1863</v>
      </c>
      <c r="C1653" s="293"/>
      <c r="D1653" s="296" t="s">
        <v>44</v>
      </c>
      <c r="E1653" s="172" t="s">
        <v>1053</v>
      </c>
    </row>
    <row r="1654" spans="1:5" x14ac:dyDescent="0.25">
      <c r="A1654" s="291"/>
      <c r="B1654" s="294"/>
      <c r="C1654" s="295"/>
      <c r="D1654" s="297"/>
      <c r="E1654" s="173" t="s">
        <v>1054</v>
      </c>
    </row>
    <row r="1655" spans="1:5" x14ac:dyDescent="0.25">
      <c r="A1655" s="298" t="s">
        <v>1866</v>
      </c>
      <c r="B1655" s="300" t="s">
        <v>1863</v>
      </c>
      <c r="C1655" s="301"/>
      <c r="D1655" s="304" t="s">
        <v>44</v>
      </c>
      <c r="E1655" s="170" t="s">
        <v>1053</v>
      </c>
    </row>
    <row r="1656" spans="1:5" x14ac:dyDescent="0.25">
      <c r="A1656" s="299"/>
      <c r="B1656" s="302"/>
      <c r="C1656" s="303"/>
      <c r="D1656" s="305"/>
      <c r="E1656" s="171" t="s">
        <v>1054</v>
      </c>
    </row>
    <row r="1657" spans="1:5" x14ac:dyDescent="0.25">
      <c r="A1657" s="290" t="s">
        <v>1867</v>
      </c>
      <c r="B1657" s="292" t="s">
        <v>1863</v>
      </c>
      <c r="C1657" s="293"/>
      <c r="D1657" s="296" t="s">
        <v>44</v>
      </c>
      <c r="E1657" s="172" t="s">
        <v>1053</v>
      </c>
    </row>
    <row r="1658" spans="1:5" x14ac:dyDescent="0.25">
      <c r="A1658" s="291"/>
      <c r="B1658" s="294"/>
      <c r="C1658" s="295"/>
      <c r="D1658" s="297"/>
      <c r="E1658" s="173" t="s">
        <v>1054</v>
      </c>
    </row>
    <row r="1659" spans="1:5" x14ac:dyDescent="0.25">
      <c r="A1659" s="298" t="s">
        <v>1868</v>
      </c>
      <c r="B1659" s="300" t="s">
        <v>1863</v>
      </c>
      <c r="C1659" s="301"/>
      <c r="D1659" s="304" t="s">
        <v>44</v>
      </c>
      <c r="E1659" s="170" t="s">
        <v>1053</v>
      </c>
    </row>
    <row r="1660" spans="1:5" x14ac:dyDescent="0.25">
      <c r="A1660" s="299"/>
      <c r="B1660" s="302"/>
      <c r="C1660" s="303"/>
      <c r="D1660" s="305"/>
      <c r="E1660" s="171" t="s">
        <v>1054</v>
      </c>
    </row>
    <row r="1661" spans="1:5" x14ac:dyDescent="0.25">
      <c r="A1661" s="290" t="s">
        <v>1869</v>
      </c>
      <c r="B1661" s="292" t="s">
        <v>1863</v>
      </c>
      <c r="C1661" s="293"/>
      <c r="D1661" s="296" t="s">
        <v>44</v>
      </c>
      <c r="E1661" s="172" t="s">
        <v>1053</v>
      </c>
    </row>
    <row r="1662" spans="1:5" x14ac:dyDescent="0.25">
      <c r="A1662" s="291"/>
      <c r="B1662" s="294"/>
      <c r="C1662" s="295"/>
      <c r="D1662" s="297"/>
      <c r="E1662" s="173" t="s">
        <v>1054</v>
      </c>
    </row>
    <row r="1663" spans="1:5" x14ac:dyDescent="0.25">
      <c r="A1663" s="298" t="s">
        <v>1870</v>
      </c>
      <c r="B1663" s="300" t="s">
        <v>1863</v>
      </c>
      <c r="C1663" s="301"/>
      <c r="D1663" s="304" t="s">
        <v>44</v>
      </c>
      <c r="E1663" s="170" t="s">
        <v>1053</v>
      </c>
    </row>
    <row r="1664" spans="1:5" x14ac:dyDescent="0.25">
      <c r="A1664" s="299"/>
      <c r="B1664" s="302"/>
      <c r="C1664" s="303"/>
      <c r="D1664" s="305"/>
      <c r="E1664" s="171" t="s">
        <v>1054</v>
      </c>
    </row>
    <row r="1665" spans="1:5" x14ac:dyDescent="0.25">
      <c r="A1665" s="290" t="s">
        <v>1871</v>
      </c>
      <c r="B1665" s="292" t="s">
        <v>1872</v>
      </c>
      <c r="C1665" s="293"/>
      <c r="D1665" s="296" t="s">
        <v>44</v>
      </c>
      <c r="E1665" s="172" t="s">
        <v>1053</v>
      </c>
    </row>
    <row r="1666" spans="1:5" x14ac:dyDescent="0.25">
      <c r="A1666" s="291"/>
      <c r="B1666" s="294"/>
      <c r="C1666" s="295"/>
      <c r="D1666" s="297"/>
      <c r="E1666" s="173" t="s">
        <v>1054</v>
      </c>
    </row>
    <row r="1667" spans="1:5" x14ac:dyDescent="0.25">
      <c r="A1667" s="298" t="s">
        <v>1873</v>
      </c>
      <c r="B1667" s="300" t="s">
        <v>1872</v>
      </c>
      <c r="C1667" s="301"/>
      <c r="D1667" s="304" t="s">
        <v>44</v>
      </c>
      <c r="E1667" s="170" t="s">
        <v>1053</v>
      </c>
    </row>
    <row r="1668" spans="1:5" x14ac:dyDescent="0.25">
      <c r="A1668" s="299"/>
      <c r="B1668" s="302"/>
      <c r="C1668" s="303"/>
      <c r="D1668" s="305"/>
      <c r="E1668" s="171" t="s">
        <v>1054</v>
      </c>
    </row>
    <row r="1669" spans="1:5" x14ac:dyDescent="0.25">
      <c r="A1669" s="290" t="s">
        <v>1874</v>
      </c>
      <c r="B1669" s="292" t="s">
        <v>1872</v>
      </c>
      <c r="C1669" s="293"/>
      <c r="D1669" s="296" t="s">
        <v>44</v>
      </c>
      <c r="E1669" s="172" t="s">
        <v>1053</v>
      </c>
    </row>
    <row r="1670" spans="1:5" x14ac:dyDescent="0.25">
      <c r="A1670" s="291"/>
      <c r="B1670" s="294"/>
      <c r="C1670" s="295"/>
      <c r="D1670" s="297"/>
      <c r="E1670" s="173" t="s">
        <v>1054</v>
      </c>
    </row>
    <row r="1671" spans="1:5" x14ac:dyDescent="0.25">
      <c r="A1671" s="298" t="s">
        <v>1875</v>
      </c>
      <c r="B1671" s="300" t="s">
        <v>1872</v>
      </c>
      <c r="C1671" s="301"/>
      <c r="D1671" s="304" t="s">
        <v>44</v>
      </c>
      <c r="E1671" s="170" t="s">
        <v>1053</v>
      </c>
    </row>
    <row r="1672" spans="1:5" x14ac:dyDescent="0.25">
      <c r="A1672" s="299"/>
      <c r="B1672" s="302"/>
      <c r="C1672" s="303"/>
      <c r="D1672" s="305"/>
      <c r="E1672" s="171" t="s">
        <v>1054</v>
      </c>
    </row>
    <row r="1673" spans="1:5" x14ac:dyDescent="0.25">
      <c r="A1673" s="290" t="s">
        <v>1876</v>
      </c>
      <c r="B1673" s="292" t="s">
        <v>1872</v>
      </c>
      <c r="C1673" s="293"/>
      <c r="D1673" s="296" t="s">
        <v>44</v>
      </c>
      <c r="E1673" s="172" t="s">
        <v>1053</v>
      </c>
    </row>
    <row r="1674" spans="1:5" x14ac:dyDescent="0.25">
      <c r="A1674" s="291"/>
      <c r="B1674" s="294"/>
      <c r="C1674" s="295"/>
      <c r="D1674" s="297"/>
      <c r="E1674" s="173" t="s">
        <v>1054</v>
      </c>
    </row>
    <row r="1675" spans="1:5" x14ac:dyDescent="0.25">
      <c r="A1675" s="298" t="s">
        <v>1877</v>
      </c>
      <c r="B1675" s="300" t="s">
        <v>1878</v>
      </c>
      <c r="C1675" s="301"/>
      <c r="D1675" s="304" t="s">
        <v>44</v>
      </c>
      <c r="E1675" s="170" t="s">
        <v>1053</v>
      </c>
    </row>
    <row r="1676" spans="1:5" x14ac:dyDescent="0.25">
      <c r="A1676" s="299"/>
      <c r="B1676" s="302"/>
      <c r="C1676" s="303"/>
      <c r="D1676" s="305"/>
      <c r="E1676" s="171" t="s">
        <v>1054</v>
      </c>
    </row>
    <row r="1677" spans="1:5" x14ac:dyDescent="0.25">
      <c r="A1677" s="290" t="s">
        <v>1879</v>
      </c>
      <c r="B1677" s="292" t="s">
        <v>1872</v>
      </c>
      <c r="C1677" s="293"/>
      <c r="D1677" s="296" t="s">
        <v>44</v>
      </c>
      <c r="E1677" s="172" t="s">
        <v>1053</v>
      </c>
    </row>
    <row r="1678" spans="1:5" x14ac:dyDescent="0.25">
      <c r="A1678" s="291"/>
      <c r="B1678" s="294"/>
      <c r="C1678" s="295"/>
      <c r="D1678" s="297"/>
      <c r="E1678" s="173" t="s">
        <v>1054</v>
      </c>
    </row>
    <row r="1679" spans="1:5" x14ac:dyDescent="0.25">
      <c r="A1679" s="298" t="s">
        <v>1880</v>
      </c>
      <c r="B1679" s="300" t="s">
        <v>1872</v>
      </c>
      <c r="C1679" s="301"/>
      <c r="D1679" s="304" t="s">
        <v>44</v>
      </c>
      <c r="E1679" s="170" t="s">
        <v>1053</v>
      </c>
    </row>
    <row r="1680" spans="1:5" x14ac:dyDescent="0.25">
      <c r="A1680" s="299"/>
      <c r="B1680" s="302"/>
      <c r="C1680" s="303"/>
      <c r="D1680" s="305"/>
      <c r="E1680" s="171" t="s">
        <v>1054</v>
      </c>
    </row>
    <row r="1681" spans="1:5" x14ac:dyDescent="0.25">
      <c r="A1681" s="290" t="s">
        <v>1881</v>
      </c>
      <c r="B1681" s="292" t="s">
        <v>1878</v>
      </c>
      <c r="C1681" s="293"/>
      <c r="D1681" s="296" t="s">
        <v>44</v>
      </c>
      <c r="E1681" s="172" t="s">
        <v>1053</v>
      </c>
    </row>
    <row r="1682" spans="1:5" x14ac:dyDescent="0.25">
      <c r="A1682" s="291"/>
      <c r="B1682" s="294"/>
      <c r="C1682" s="295"/>
      <c r="D1682" s="297"/>
      <c r="E1682" s="173" t="s">
        <v>1054</v>
      </c>
    </row>
    <row r="1683" spans="1:5" x14ac:dyDescent="0.25">
      <c r="A1683" s="298" t="s">
        <v>1882</v>
      </c>
      <c r="B1683" s="300" t="s">
        <v>1878</v>
      </c>
      <c r="C1683" s="301"/>
      <c r="D1683" s="304" t="s">
        <v>44</v>
      </c>
      <c r="E1683" s="170" t="s">
        <v>1053</v>
      </c>
    </row>
    <row r="1684" spans="1:5" x14ac:dyDescent="0.25">
      <c r="A1684" s="299"/>
      <c r="B1684" s="302"/>
      <c r="C1684" s="303"/>
      <c r="D1684" s="305"/>
      <c r="E1684" s="171" t="s">
        <v>1054</v>
      </c>
    </row>
    <row r="1685" spans="1:5" x14ac:dyDescent="0.25">
      <c r="A1685" s="290" t="s">
        <v>1883</v>
      </c>
      <c r="B1685" s="292" t="s">
        <v>1872</v>
      </c>
      <c r="C1685" s="293"/>
      <c r="D1685" s="296" t="s">
        <v>44</v>
      </c>
      <c r="E1685" s="172" t="s">
        <v>1053</v>
      </c>
    </row>
    <row r="1686" spans="1:5" x14ac:dyDescent="0.25">
      <c r="A1686" s="291"/>
      <c r="B1686" s="294"/>
      <c r="C1686" s="295"/>
      <c r="D1686" s="297"/>
      <c r="E1686" s="173" t="s">
        <v>1054</v>
      </c>
    </row>
    <row r="1687" spans="1:5" x14ac:dyDescent="0.25">
      <c r="A1687" s="298" t="s">
        <v>1884</v>
      </c>
      <c r="B1687" s="300" t="s">
        <v>1872</v>
      </c>
      <c r="C1687" s="301"/>
      <c r="D1687" s="304" t="s">
        <v>44</v>
      </c>
      <c r="E1687" s="170" t="s">
        <v>1053</v>
      </c>
    </row>
    <row r="1688" spans="1:5" x14ac:dyDescent="0.25">
      <c r="A1688" s="299"/>
      <c r="B1688" s="302"/>
      <c r="C1688" s="303"/>
      <c r="D1688" s="305"/>
      <c r="E1688" s="171" t="s">
        <v>1054</v>
      </c>
    </row>
    <row r="1689" spans="1:5" x14ac:dyDescent="0.25">
      <c r="A1689" s="290" t="s">
        <v>1885</v>
      </c>
      <c r="B1689" s="292" t="s">
        <v>1872</v>
      </c>
      <c r="C1689" s="293"/>
      <c r="D1689" s="296" t="s">
        <v>44</v>
      </c>
      <c r="E1689" s="172" t="s">
        <v>1053</v>
      </c>
    </row>
    <row r="1690" spans="1:5" x14ac:dyDescent="0.25">
      <c r="A1690" s="291"/>
      <c r="B1690" s="294"/>
      <c r="C1690" s="295"/>
      <c r="D1690" s="297"/>
      <c r="E1690" s="173" t="s">
        <v>1054</v>
      </c>
    </row>
    <row r="1691" spans="1:5" x14ac:dyDescent="0.25">
      <c r="A1691" s="298" t="s">
        <v>1886</v>
      </c>
      <c r="B1691" s="300" t="s">
        <v>1878</v>
      </c>
      <c r="C1691" s="301"/>
      <c r="D1691" s="304" t="s">
        <v>44</v>
      </c>
      <c r="E1691" s="170" t="s">
        <v>1053</v>
      </c>
    </row>
    <row r="1692" spans="1:5" x14ac:dyDescent="0.25">
      <c r="A1692" s="299"/>
      <c r="B1692" s="302"/>
      <c r="C1692" s="303"/>
      <c r="D1692" s="305"/>
      <c r="E1692" s="171" t="s">
        <v>1054</v>
      </c>
    </row>
    <row r="1693" spans="1:5" x14ac:dyDescent="0.25">
      <c r="A1693" s="290" t="s">
        <v>1887</v>
      </c>
      <c r="B1693" s="292" t="s">
        <v>1872</v>
      </c>
      <c r="C1693" s="293"/>
      <c r="D1693" s="296" t="s">
        <v>44</v>
      </c>
      <c r="E1693" s="172" t="s">
        <v>1053</v>
      </c>
    </row>
    <row r="1694" spans="1:5" x14ac:dyDescent="0.25">
      <c r="A1694" s="291"/>
      <c r="B1694" s="294"/>
      <c r="C1694" s="295"/>
      <c r="D1694" s="297"/>
      <c r="E1694" s="173" t="s">
        <v>1054</v>
      </c>
    </row>
    <row r="1695" spans="1:5" x14ac:dyDescent="0.25">
      <c r="A1695" s="298" t="s">
        <v>1888</v>
      </c>
      <c r="B1695" s="300" t="s">
        <v>1872</v>
      </c>
      <c r="C1695" s="301"/>
      <c r="D1695" s="304" t="s">
        <v>44</v>
      </c>
      <c r="E1695" s="170" t="s">
        <v>1053</v>
      </c>
    </row>
    <row r="1696" spans="1:5" x14ac:dyDescent="0.25">
      <c r="A1696" s="299"/>
      <c r="B1696" s="302"/>
      <c r="C1696" s="303"/>
      <c r="D1696" s="305"/>
      <c r="E1696" s="171" t="s">
        <v>1054</v>
      </c>
    </row>
    <row r="1697" spans="1:5" x14ac:dyDescent="0.25">
      <c r="A1697" s="290" t="s">
        <v>1889</v>
      </c>
      <c r="B1697" s="292" t="s">
        <v>1872</v>
      </c>
      <c r="C1697" s="293"/>
      <c r="D1697" s="296" t="s">
        <v>44</v>
      </c>
      <c r="E1697" s="172" t="s">
        <v>1053</v>
      </c>
    </row>
    <row r="1698" spans="1:5" x14ac:dyDescent="0.25">
      <c r="A1698" s="291"/>
      <c r="B1698" s="294"/>
      <c r="C1698" s="295"/>
      <c r="D1698" s="297"/>
      <c r="E1698" s="173" t="s">
        <v>1054</v>
      </c>
    </row>
    <row r="1699" spans="1:5" x14ac:dyDescent="0.25">
      <c r="A1699" s="298" t="s">
        <v>1890</v>
      </c>
      <c r="B1699" s="300" t="s">
        <v>1872</v>
      </c>
      <c r="C1699" s="301"/>
      <c r="D1699" s="304" t="s">
        <v>44</v>
      </c>
      <c r="E1699" s="170" t="s">
        <v>1053</v>
      </c>
    </row>
    <row r="1700" spans="1:5" x14ac:dyDescent="0.25">
      <c r="A1700" s="299"/>
      <c r="B1700" s="302"/>
      <c r="C1700" s="303"/>
      <c r="D1700" s="305"/>
      <c r="E1700" s="171" t="s">
        <v>1054</v>
      </c>
    </row>
    <row r="1701" spans="1:5" x14ac:dyDescent="0.25">
      <c r="A1701" s="290" t="s">
        <v>1891</v>
      </c>
      <c r="B1701" s="292" t="s">
        <v>1872</v>
      </c>
      <c r="C1701" s="293"/>
      <c r="D1701" s="296" t="s">
        <v>44</v>
      </c>
      <c r="E1701" s="172" t="s">
        <v>1053</v>
      </c>
    </row>
    <row r="1702" spans="1:5" x14ac:dyDescent="0.25">
      <c r="A1702" s="291"/>
      <c r="B1702" s="294"/>
      <c r="C1702" s="295"/>
      <c r="D1702" s="297"/>
      <c r="E1702" s="173" t="s">
        <v>1054</v>
      </c>
    </row>
    <row r="1703" spans="1:5" x14ac:dyDescent="0.25">
      <c r="A1703" s="298" t="s">
        <v>1892</v>
      </c>
      <c r="B1703" s="300" t="s">
        <v>1872</v>
      </c>
      <c r="C1703" s="301"/>
      <c r="D1703" s="304" t="s">
        <v>44</v>
      </c>
      <c r="E1703" s="170" t="s">
        <v>1053</v>
      </c>
    </row>
    <row r="1704" spans="1:5" x14ac:dyDescent="0.25">
      <c r="A1704" s="299"/>
      <c r="B1704" s="302"/>
      <c r="C1704" s="303"/>
      <c r="D1704" s="305"/>
      <c r="E1704" s="171" t="s">
        <v>1054</v>
      </c>
    </row>
    <row r="1705" spans="1:5" x14ac:dyDescent="0.25">
      <c r="A1705" s="290" t="s">
        <v>1893</v>
      </c>
      <c r="B1705" s="292" t="s">
        <v>1894</v>
      </c>
      <c r="C1705" s="293"/>
      <c r="D1705" s="296" t="s">
        <v>44</v>
      </c>
      <c r="E1705" s="172" t="s">
        <v>1053</v>
      </c>
    </row>
    <row r="1706" spans="1:5" x14ac:dyDescent="0.25">
      <c r="A1706" s="291"/>
      <c r="B1706" s="294"/>
      <c r="C1706" s="295"/>
      <c r="D1706" s="297"/>
      <c r="E1706" s="173" t="s">
        <v>1054</v>
      </c>
    </row>
    <row r="1707" spans="1:5" x14ac:dyDescent="0.25">
      <c r="A1707" s="298" t="s">
        <v>1895</v>
      </c>
      <c r="B1707" s="300" t="s">
        <v>1894</v>
      </c>
      <c r="C1707" s="301"/>
      <c r="D1707" s="304" t="s">
        <v>44</v>
      </c>
      <c r="E1707" s="170" t="s">
        <v>1053</v>
      </c>
    </row>
    <row r="1708" spans="1:5" x14ac:dyDescent="0.25">
      <c r="A1708" s="299"/>
      <c r="B1708" s="302"/>
      <c r="C1708" s="303"/>
      <c r="D1708" s="305"/>
      <c r="E1708" s="171" t="s">
        <v>1054</v>
      </c>
    </row>
    <row r="1709" spans="1:5" x14ac:dyDescent="0.25">
      <c r="A1709" s="290" t="s">
        <v>1896</v>
      </c>
      <c r="B1709" s="292" t="s">
        <v>1894</v>
      </c>
      <c r="C1709" s="293"/>
      <c r="D1709" s="296" t="s">
        <v>44</v>
      </c>
      <c r="E1709" s="172" t="s">
        <v>1053</v>
      </c>
    </row>
    <row r="1710" spans="1:5" x14ac:dyDescent="0.25">
      <c r="A1710" s="291"/>
      <c r="B1710" s="294"/>
      <c r="C1710" s="295"/>
      <c r="D1710" s="297"/>
      <c r="E1710" s="173" t="s">
        <v>1054</v>
      </c>
    </row>
    <row r="1711" spans="1:5" x14ac:dyDescent="0.25">
      <c r="A1711" s="298" t="s">
        <v>1897</v>
      </c>
      <c r="B1711" s="300" t="s">
        <v>1894</v>
      </c>
      <c r="C1711" s="301"/>
      <c r="D1711" s="304" t="s">
        <v>44</v>
      </c>
      <c r="E1711" s="170" t="s">
        <v>1053</v>
      </c>
    </row>
    <row r="1712" spans="1:5" x14ac:dyDescent="0.25">
      <c r="A1712" s="299"/>
      <c r="B1712" s="302"/>
      <c r="C1712" s="303"/>
      <c r="D1712" s="305"/>
      <c r="E1712" s="171" t="s">
        <v>1054</v>
      </c>
    </row>
    <row r="1713" spans="1:5" x14ac:dyDescent="0.25">
      <c r="A1713" s="290" t="s">
        <v>1898</v>
      </c>
      <c r="B1713" s="292" t="s">
        <v>1894</v>
      </c>
      <c r="C1713" s="293"/>
      <c r="D1713" s="296" t="s">
        <v>44</v>
      </c>
      <c r="E1713" s="172" t="s">
        <v>1053</v>
      </c>
    </row>
    <row r="1714" spans="1:5" x14ac:dyDescent="0.25">
      <c r="A1714" s="291"/>
      <c r="B1714" s="294"/>
      <c r="C1714" s="295"/>
      <c r="D1714" s="297"/>
      <c r="E1714" s="173" t="s">
        <v>1054</v>
      </c>
    </row>
    <row r="1715" spans="1:5" x14ac:dyDescent="0.25">
      <c r="A1715" s="298" t="s">
        <v>1899</v>
      </c>
      <c r="B1715" s="300" t="s">
        <v>1894</v>
      </c>
      <c r="C1715" s="301"/>
      <c r="D1715" s="304" t="s">
        <v>44</v>
      </c>
      <c r="E1715" s="170" t="s">
        <v>1053</v>
      </c>
    </row>
    <row r="1716" spans="1:5" x14ac:dyDescent="0.25">
      <c r="A1716" s="299"/>
      <c r="B1716" s="302"/>
      <c r="C1716" s="303"/>
      <c r="D1716" s="305"/>
      <c r="E1716" s="171" t="s">
        <v>1054</v>
      </c>
    </row>
    <row r="1717" spans="1:5" x14ac:dyDescent="0.25">
      <c r="A1717" s="290" t="s">
        <v>1900</v>
      </c>
      <c r="B1717" s="292" t="s">
        <v>1894</v>
      </c>
      <c r="C1717" s="293"/>
      <c r="D1717" s="296" t="s">
        <v>44</v>
      </c>
      <c r="E1717" s="172" t="s">
        <v>1053</v>
      </c>
    </row>
    <row r="1718" spans="1:5" x14ac:dyDescent="0.25">
      <c r="A1718" s="291"/>
      <c r="B1718" s="294"/>
      <c r="C1718" s="295"/>
      <c r="D1718" s="297"/>
      <c r="E1718" s="173" t="s">
        <v>1054</v>
      </c>
    </row>
    <row r="1719" spans="1:5" x14ac:dyDescent="0.25">
      <c r="A1719" s="298" t="s">
        <v>1862</v>
      </c>
      <c r="B1719" s="300" t="s">
        <v>1894</v>
      </c>
      <c r="C1719" s="301"/>
      <c r="D1719" s="304" t="s">
        <v>44</v>
      </c>
      <c r="E1719" s="170" t="s">
        <v>1053</v>
      </c>
    </row>
    <row r="1720" spans="1:5" x14ac:dyDescent="0.25">
      <c r="A1720" s="299"/>
      <c r="B1720" s="302"/>
      <c r="C1720" s="303"/>
      <c r="D1720" s="305"/>
      <c r="E1720" s="171" t="s">
        <v>1054</v>
      </c>
    </row>
    <row r="1721" spans="1:5" x14ac:dyDescent="0.25">
      <c r="A1721" s="290" t="s">
        <v>1901</v>
      </c>
      <c r="B1721" s="292" t="s">
        <v>1902</v>
      </c>
      <c r="C1721" s="293"/>
      <c r="D1721" s="296" t="s">
        <v>44</v>
      </c>
      <c r="E1721" s="172" t="s">
        <v>1053</v>
      </c>
    </row>
    <row r="1722" spans="1:5" x14ac:dyDescent="0.25">
      <c r="A1722" s="291"/>
      <c r="B1722" s="294"/>
      <c r="C1722" s="295"/>
      <c r="D1722" s="297"/>
      <c r="E1722" s="173" t="s">
        <v>1054</v>
      </c>
    </row>
    <row r="1723" spans="1:5" x14ac:dyDescent="0.25">
      <c r="A1723" s="298" t="s">
        <v>1903</v>
      </c>
      <c r="B1723" s="300" t="s">
        <v>1902</v>
      </c>
      <c r="C1723" s="301"/>
      <c r="D1723" s="304" t="s">
        <v>44</v>
      </c>
      <c r="E1723" s="170" t="s">
        <v>1053</v>
      </c>
    </row>
    <row r="1724" spans="1:5" x14ac:dyDescent="0.25">
      <c r="A1724" s="299"/>
      <c r="B1724" s="302"/>
      <c r="C1724" s="303"/>
      <c r="D1724" s="305"/>
      <c r="E1724" s="171" t="s">
        <v>1054</v>
      </c>
    </row>
    <row r="1725" spans="1:5" x14ac:dyDescent="0.25">
      <c r="A1725" s="290" t="s">
        <v>1904</v>
      </c>
      <c r="B1725" s="292" t="s">
        <v>1902</v>
      </c>
      <c r="C1725" s="293"/>
      <c r="D1725" s="296" t="s">
        <v>44</v>
      </c>
      <c r="E1725" s="172" t="s">
        <v>1053</v>
      </c>
    </row>
    <row r="1726" spans="1:5" x14ac:dyDescent="0.25">
      <c r="A1726" s="291"/>
      <c r="B1726" s="294"/>
      <c r="C1726" s="295"/>
      <c r="D1726" s="297"/>
      <c r="E1726" s="173" t="s">
        <v>1054</v>
      </c>
    </row>
    <row r="1727" spans="1:5" x14ac:dyDescent="0.25">
      <c r="A1727" s="298" t="s">
        <v>1905</v>
      </c>
      <c r="B1727" s="300" t="s">
        <v>1902</v>
      </c>
      <c r="C1727" s="301"/>
      <c r="D1727" s="304" t="s">
        <v>44</v>
      </c>
      <c r="E1727" s="170" t="s">
        <v>1053</v>
      </c>
    </row>
    <row r="1728" spans="1:5" x14ac:dyDescent="0.25">
      <c r="A1728" s="299"/>
      <c r="B1728" s="302"/>
      <c r="C1728" s="303"/>
      <c r="D1728" s="305"/>
      <c r="E1728" s="171" t="s">
        <v>1054</v>
      </c>
    </row>
    <row r="1729" spans="1:5" x14ac:dyDescent="0.25">
      <c r="A1729" s="290" t="s">
        <v>1906</v>
      </c>
      <c r="B1729" s="292" t="s">
        <v>1902</v>
      </c>
      <c r="C1729" s="293"/>
      <c r="D1729" s="296" t="s">
        <v>44</v>
      </c>
      <c r="E1729" s="172" t="s">
        <v>1053</v>
      </c>
    </row>
    <row r="1730" spans="1:5" x14ac:dyDescent="0.25">
      <c r="A1730" s="291"/>
      <c r="B1730" s="294"/>
      <c r="C1730" s="295"/>
      <c r="D1730" s="297"/>
      <c r="E1730" s="173" t="s">
        <v>1054</v>
      </c>
    </row>
    <row r="1731" spans="1:5" x14ac:dyDescent="0.25">
      <c r="A1731" s="298" t="s">
        <v>1907</v>
      </c>
      <c r="B1731" s="300" t="s">
        <v>1902</v>
      </c>
      <c r="C1731" s="301"/>
      <c r="D1731" s="304" t="s">
        <v>44</v>
      </c>
      <c r="E1731" s="170" t="s">
        <v>1053</v>
      </c>
    </row>
    <row r="1732" spans="1:5" x14ac:dyDescent="0.25">
      <c r="A1732" s="299"/>
      <c r="B1732" s="302"/>
      <c r="C1732" s="303"/>
      <c r="D1732" s="305"/>
      <c r="E1732" s="171" t="s">
        <v>1054</v>
      </c>
    </row>
    <row r="1733" spans="1:5" x14ac:dyDescent="0.25">
      <c r="A1733" s="290" t="s">
        <v>1908</v>
      </c>
      <c r="B1733" s="292" t="s">
        <v>1902</v>
      </c>
      <c r="C1733" s="293"/>
      <c r="D1733" s="296" t="s">
        <v>44</v>
      </c>
      <c r="E1733" s="172" t="s">
        <v>1053</v>
      </c>
    </row>
    <row r="1734" spans="1:5" x14ac:dyDescent="0.25">
      <c r="A1734" s="291"/>
      <c r="B1734" s="294"/>
      <c r="C1734" s="295"/>
      <c r="D1734" s="297"/>
      <c r="E1734" s="173" t="s">
        <v>1054</v>
      </c>
    </row>
    <row r="1735" spans="1:5" x14ac:dyDescent="0.25">
      <c r="A1735" s="298" t="s">
        <v>1909</v>
      </c>
      <c r="B1735" s="300" t="s">
        <v>1902</v>
      </c>
      <c r="C1735" s="301"/>
      <c r="D1735" s="304" t="s">
        <v>44</v>
      </c>
      <c r="E1735" s="170" t="s">
        <v>1053</v>
      </c>
    </row>
    <row r="1736" spans="1:5" x14ac:dyDescent="0.25">
      <c r="A1736" s="299"/>
      <c r="B1736" s="302"/>
      <c r="C1736" s="303"/>
      <c r="D1736" s="305"/>
      <c r="E1736" s="171" t="s">
        <v>1054</v>
      </c>
    </row>
    <row r="1737" spans="1:5" x14ac:dyDescent="0.25">
      <c r="A1737" s="290" t="s">
        <v>1910</v>
      </c>
      <c r="B1737" s="292" t="s">
        <v>1902</v>
      </c>
      <c r="C1737" s="293"/>
      <c r="D1737" s="296" t="s">
        <v>44</v>
      </c>
      <c r="E1737" s="172" t="s">
        <v>1053</v>
      </c>
    </row>
    <row r="1738" spans="1:5" x14ac:dyDescent="0.25">
      <c r="A1738" s="291"/>
      <c r="B1738" s="294"/>
      <c r="C1738" s="295"/>
      <c r="D1738" s="297"/>
      <c r="E1738" s="173" t="s">
        <v>1054</v>
      </c>
    </row>
    <row r="1739" spans="1:5" x14ac:dyDescent="0.25">
      <c r="A1739" s="298" t="s">
        <v>1911</v>
      </c>
      <c r="B1739" s="300" t="s">
        <v>1902</v>
      </c>
      <c r="C1739" s="301"/>
      <c r="D1739" s="304" t="s">
        <v>44</v>
      </c>
      <c r="E1739" s="170" t="s">
        <v>1053</v>
      </c>
    </row>
    <row r="1740" spans="1:5" x14ac:dyDescent="0.25">
      <c r="A1740" s="299"/>
      <c r="B1740" s="302"/>
      <c r="C1740" s="303"/>
      <c r="D1740" s="305"/>
      <c r="E1740" s="171" t="s">
        <v>1054</v>
      </c>
    </row>
    <row r="1741" spans="1:5" x14ac:dyDescent="0.25">
      <c r="A1741" s="290" t="s">
        <v>1912</v>
      </c>
      <c r="B1741" s="292" t="s">
        <v>1902</v>
      </c>
      <c r="C1741" s="293"/>
      <c r="D1741" s="296" t="s">
        <v>44</v>
      </c>
      <c r="E1741" s="172" t="s">
        <v>1053</v>
      </c>
    </row>
    <row r="1742" spans="1:5" x14ac:dyDescent="0.25">
      <c r="A1742" s="291"/>
      <c r="B1742" s="294"/>
      <c r="C1742" s="295"/>
      <c r="D1742" s="297"/>
      <c r="E1742" s="173" t="s">
        <v>1054</v>
      </c>
    </row>
    <row r="1743" spans="1:5" x14ac:dyDescent="0.25">
      <c r="A1743" s="298" t="s">
        <v>1913</v>
      </c>
      <c r="B1743" s="300" t="s">
        <v>1902</v>
      </c>
      <c r="C1743" s="301"/>
      <c r="D1743" s="304" t="s">
        <v>44</v>
      </c>
      <c r="E1743" s="170" t="s">
        <v>1053</v>
      </c>
    </row>
    <row r="1744" spans="1:5" x14ac:dyDescent="0.25">
      <c r="A1744" s="299"/>
      <c r="B1744" s="302"/>
      <c r="C1744" s="303"/>
      <c r="D1744" s="305"/>
      <c r="E1744" s="171" t="s">
        <v>1054</v>
      </c>
    </row>
    <row r="1745" spans="1:5" x14ac:dyDescent="0.25">
      <c r="A1745" s="290" t="s">
        <v>1914</v>
      </c>
      <c r="B1745" s="292" t="s">
        <v>1902</v>
      </c>
      <c r="C1745" s="293"/>
      <c r="D1745" s="296" t="s">
        <v>44</v>
      </c>
      <c r="E1745" s="172" t="s">
        <v>1053</v>
      </c>
    </row>
    <row r="1746" spans="1:5" x14ac:dyDescent="0.25">
      <c r="A1746" s="291"/>
      <c r="B1746" s="294"/>
      <c r="C1746" s="295"/>
      <c r="D1746" s="297"/>
      <c r="E1746" s="173" t="s">
        <v>1054</v>
      </c>
    </row>
    <row r="1747" spans="1:5" x14ac:dyDescent="0.25">
      <c r="A1747" s="298" t="s">
        <v>1915</v>
      </c>
      <c r="B1747" s="300" t="s">
        <v>1916</v>
      </c>
      <c r="C1747" s="301"/>
      <c r="D1747" s="304" t="s">
        <v>44</v>
      </c>
      <c r="E1747" s="170" t="s">
        <v>1053</v>
      </c>
    </row>
    <row r="1748" spans="1:5" x14ac:dyDescent="0.25">
      <c r="A1748" s="299"/>
      <c r="B1748" s="302"/>
      <c r="C1748" s="303"/>
      <c r="D1748" s="305"/>
      <c r="E1748" s="171" t="s">
        <v>1054</v>
      </c>
    </row>
    <row r="1749" spans="1:5" x14ac:dyDescent="0.25">
      <c r="A1749" s="290" t="s">
        <v>1917</v>
      </c>
      <c r="B1749" s="292" t="s">
        <v>1916</v>
      </c>
      <c r="C1749" s="293"/>
      <c r="D1749" s="296" t="s">
        <v>44</v>
      </c>
      <c r="E1749" s="172" t="s">
        <v>1053</v>
      </c>
    </row>
    <row r="1750" spans="1:5" x14ac:dyDescent="0.25">
      <c r="A1750" s="291"/>
      <c r="B1750" s="294"/>
      <c r="C1750" s="295"/>
      <c r="D1750" s="297"/>
      <c r="E1750" s="173" t="s">
        <v>1054</v>
      </c>
    </row>
    <row r="1751" spans="1:5" x14ac:dyDescent="0.25">
      <c r="A1751" s="298" t="s">
        <v>1918</v>
      </c>
      <c r="B1751" s="300" t="s">
        <v>1916</v>
      </c>
      <c r="C1751" s="301"/>
      <c r="D1751" s="304" t="s">
        <v>44</v>
      </c>
      <c r="E1751" s="170" t="s">
        <v>1053</v>
      </c>
    </row>
    <row r="1752" spans="1:5" x14ac:dyDescent="0.25">
      <c r="A1752" s="299"/>
      <c r="B1752" s="302"/>
      <c r="C1752" s="303"/>
      <c r="D1752" s="305"/>
      <c r="E1752" s="171" t="s">
        <v>1054</v>
      </c>
    </row>
    <row r="1753" spans="1:5" x14ac:dyDescent="0.25">
      <c r="A1753" s="290" t="s">
        <v>1919</v>
      </c>
      <c r="B1753" s="292" t="s">
        <v>1916</v>
      </c>
      <c r="C1753" s="293"/>
      <c r="D1753" s="296" t="s">
        <v>44</v>
      </c>
      <c r="E1753" s="172" t="s">
        <v>1053</v>
      </c>
    </row>
    <row r="1754" spans="1:5" x14ac:dyDescent="0.25">
      <c r="A1754" s="291"/>
      <c r="B1754" s="294"/>
      <c r="C1754" s="295"/>
      <c r="D1754" s="297"/>
      <c r="E1754" s="173" t="s">
        <v>1054</v>
      </c>
    </row>
    <row r="1755" spans="1:5" x14ac:dyDescent="0.25">
      <c r="A1755" s="298" t="s">
        <v>1920</v>
      </c>
      <c r="B1755" s="300" t="s">
        <v>1916</v>
      </c>
      <c r="C1755" s="301"/>
      <c r="D1755" s="304" t="s">
        <v>44</v>
      </c>
      <c r="E1755" s="170" t="s">
        <v>1053</v>
      </c>
    </row>
    <row r="1756" spans="1:5" x14ac:dyDescent="0.25">
      <c r="A1756" s="299"/>
      <c r="B1756" s="302"/>
      <c r="C1756" s="303"/>
      <c r="D1756" s="305"/>
      <c r="E1756" s="171" t="s">
        <v>1054</v>
      </c>
    </row>
    <row r="1757" spans="1:5" x14ac:dyDescent="0.25">
      <c r="A1757" s="290" t="s">
        <v>1921</v>
      </c>
      <c r="B1757" s="292" t="s">
        <v>1922</v>
      </c>
      <c r="C1757" s="293"/>
      <c r="D1757" s="296" t="s">
        <v>44</v>
      </c>
      <c r="E1757" s="172" t="s">
        <v>1053</v>
      </c>
    </row>
    <row r="1758" spans="1:5" x14ac:dyDescent="0.25">
      <c r="A1758" s="291"/>
      <c r="B1758" s="294"/>
      <c r="C1758" s="295"/>
      <c r="D1758" s="297"/>
      <c r="E1758" s="173" t="s">
        <v>1054</v>
      </c>
    </row>
    <row r="1759" spans="1:5" x14ac:dyDescent="0.25">
      <c r="A1759" s="298" t="s">
        <v>1923</v>
      </c>
      <c r="B1759" s="300" t="s">
        <v>1922</v>
      </c>
      <c r="C1759" s="301"/>
      <c r="D1759" s="304" t="s">
        <v>44</v>
      </c>
      <c r="E1759" s="170" t="s">
        <v>1053</v>
      </c>
    </row>
    <row r="1760" spans="1:5" x14ac:dyDescent="0.25">
      <c r="A1760" s="299"/>
      <c r="B1760" s="302"/>
      <c r="C1760" s="303"/>
      <c r="D1760" s="305"/>
      <c r="E1760" s="171" t="s">
        <v>1054</v>
      </c>
    </row>
    <row r="1761" spans="1:5" x14ac:dyDescent="0.25">
      <c r="A1761" s="290" t="s">
        <v>1924</v>
      </c>
      <c r="B1761" s="292" t="s">
        <v>1922</v>
      </c>
      <c r="C1761" s="293"/>
      <c r="D1761" s="296" t="s">
        <v>44</v>
      </c>
      <c r="E1761" s="172" t="s">
        <v>1053</v>
      </c>
    </row>
    <row r="1762" spans="1:5" x14ac:dyDescent="0.25">
      <c r="A1762" s="291"/>
      <c r="B1762" s="294"/>
      <c r="C1762" s="295"/>
      <c r="D1762" s="297"/>
      <c r="E1762" s="173" t="s">
        <v>1054</v>
      </c>
    </row>
    <row r="1763" spans="1:5" x14ac:dyDescent="0.25">
      <c r="A1763" s="298" t="s">
        <v>1925</v>
      </c>
      <c r="B1763" s="300" t="s">
        <v>1922</v>
      </c>
      <c r="C1763" s="301"/>
      <c r="D1763" s="304" t="s">
        <v>44</v>
      </c>
      <c r="E1763" s="170" t="s">
        <v>1053</v>
      </c>
    </row>
    <row r="1764" spans="1:5" x14ac:dyDescent="0.25">
      <c r="A1764" s="299"/>
      <c r="B1764" s="302"/>
      <c r="C1764" s="303"/>
      <c r="D1764" s="305"/>
      <c r="E1764" s="171" t="s">
        <v>1054</v>
      </c>
    </row>
    <row r="1765" spans="1:5" x14ac:dyDescent="0.25">
      <c r="A1765" s="290" t="s">
        <v>1926</v>
      </c>
      <c r="B1765" s="292" t="s">
        <v>1927</v>
      </c>
      <c r="C1765" s="293"/>
      <c r="D1765" s="296" t="s">
        <v>44</v>
      </c>
      <c r="E1765" s="172" t="s">
        <v>1053</v>
      </c>
    </row>
    <row r="1766" spans="1:5" x14ac:dyDescent="0.25">
      <c r="A1766" s="291"/>
      <c r="B1766" s="294"/>
      <c r="C1766" s="295"/>
      <c r="D1766" s="297"/>
      <c r="E1766" s="173" t="s">
        <v>1054</v>
      </c>
    </row>
    <row r="1767" spans="1:5" x14ac:dyDescent="0.25">
      <c r="A1767" s="298" t="s">
        <v>1928</v>
      </c>
      <c r="B1767" s="300" t="s">
        <v>1927</v>
      </c>
      <c r="C1767" s="301"/>
      <c r="D1767" s="304" t="s">
        <v>44</v>
      </c>
      <c r="E1767" s="170" t="s">
        <v>1053</v>
      </c>
    </row>
    <row r="1768" spans="1:5" x14ac:dyDescent="0.25">
      <c r="A1768" s="299"/>
      <c r="B1768" s="302"/>
      <c r="C1768" s="303"/>
      <c r="D1768" s="305"/>
      <c r="E1768" s="171" t="s">
        <v>1054</v>
      </c>
    </row>
    <row r="1769" spans="1:5" x14ac:dyDescent="0.25">
      <c r="A1769" s="290" t="s">
        <v>1929</v>
      </c>
      <c r="B1769" s="292" t="s">
        <v>1927</v>
      </c>
      <c r="C1769" s="293"/>
      <c r="D1769" s="296" t="s">
        <v>44</v>
      </c>
      <c r="E1769" s="172" t="s">
        <v>1053</v>
      </c>
    </row>
    <row r="1770" spans="1:5" x14ac:dyDescent="0.25">
      <c r="A1770" s="291"/>
      <c r="B1770" s="294"/>
      <c r="C1770" s="295"/>
      <c r="D1770" s="297"/>
      <c r="E1770" s="173" t="s">
        <v>1054</v>
      </c>
    </row>
    <row r="1771" spans="1:5" x14ac:dyDescent="0.25">
      <c r="A1771" s="298" t="s">
        <v>1930</v>
      </c>
      <c r="B1771" s="300" t="s">
        <v>1927</v>
      </c>
      <c r="C1771" s="301"/>
      <c r="D1771" s="304" t="s">
        <v>44</v>
      </c>
      <c r="E1771" s="170" t="s">
        <v>1053</v>
      </c>
    </row>
    <row r="1772" spans="1:5" x14ac:dyDescent="0.25">
      <c r="A1772" s="299"/>
      <c r="B1772" s="302"/>
      <c r="C1772" s="303"/>
      <c r="D1772" s="305"/>
      <c r="E1772" s="171" t="s">
        <v>1054</v>
      </c>
    </row>
    <row r="1773" spans="1:5" x14ac:dyDescent="0.25">
      <c r="A1773" s="290" t="s">
        <v>1931</v>
      </c>
      <c r="B1773" s="292" t="s">
        <v>1927</v>
      </c>
      <c r="C1773" s="293"/>
      <c r="D1773" s="296" t="s">
        <v>44</v>
      </c>
      <c r="E1773" s="172" t="s">
        <v>1053</v>
      </c>
    </row>
    <row r="1774" spans="1:5" x14ac:dyDescent="0.25">
      <c r="A1774" s="291"/>
      <c r="B1774" s="294"/>
      <c r="C1774" s="295"/>
      <c r="D1774" s="297"/>
      <c r="E1774" s="173" t="s">
        <v>1054</v>
      </c>
    </row>
    <row r="1775" spans="1:5" x14ac:dyDescent="0.25">
      <c r="A1775" s="298" t="s">
        <v>1932</v>
      </c>
      <c r="B1775" s="300" t="s">
        <v>1927</v>
      </c>
      <c r="C1775" s="301"/>
      <c r="D1775" s="304" t="s">
        <v>44</v>
      </c>
      <c r="E1775" s="170" t="s">
        <v>1053</v>
      </c>
    </row>
    <row r="1776" spans="1:5" x14ac:dyDescent="0.25">
      <c r="A1776" s="299"/>
      <c r="B1776" s="302"/>
      <c r="C1776" s="303"/>
      <c r="D1776" s="305"/>
      <c r="E1776" s="171" t="s">
        <v>1054</v>
      </c>
    </row>
    <row r="1777" spans="1:5" x14ac:dyDescent="0.25">
      <c r="A1777" s="290" t="s">
        <v>1933</v>
      </c>
      <c r="B1777" s="292" t="s">
        <v>1927</v>
      </c>
      <c r="C1777" s="293"/>
      <c r="D1777" s="296" t="s">
        <v>44</v>
      </c>
      <c r="E1777" s="172" t="s">
        <v>1053</v>
      </c>
    </row>
    <row r="1778" spans="1:5" x14ac:dyDescent="0.25">
      <c r="A1778" s="291"/>
      <c r="B1778" s="294"/>
      <c r="C1778" s="295"/>
      <c r="D1778" s="297"/>
      <c r="E1778" s="173" t="s">
        <v>1054</v>
      </c>
    </row>
    <row r="1779" spans="1:5" x14ac:dyDescent="0.25">
      <c r="A1779" s="298" t="s">
        <v>1934</v>
      </c>
      <c r="B1779" s="300" t="s">
        <v>1927</v>
      </c>
      <c r="C1779" s="301"/>
      <c r="D1779" s="304" t="s">
        <v>44</v>
      </c>
      <c r="E1779" s="170" t="s">
        <v>1053</v>
      </c>
    </row>
    <row r="1780" spans="1:5" x14ac:dyDescent="0.25">
      <c r="A1780" s="299"/>
      <c r="B1780" s="302"/>
      <c r="C1780" s="303"/>
      <c r="D1780" s="305"/>
      <c r="E1780" s="171" t="s">
        <v>1054</v>
      </c>
    </row>
    <row r="1781" spans="1:5" x14ac:dyDescent="0.25">
      <c r="A1781" s="290" t="s">
        <v>1935</v>
      </c>
      <c r="B1781" s="292" t="s">
        <v>1927</v>
      </c>
      <c r="C1781" s="293"/>
      <c r="D1781" s="296" t="s">
        <v>44</v>
      </c>
      <c r="E1781" s="172" t="s">
        <v>1053</v>
      </c>
    </row>
    <row r="1782" spans="1:5" x14ac:dyDescent="0.25">
      <c r="A1782" s="291"/>
      <c r="B1782" s="294"/>
      <c r="C1782" s="295"/>
      <c r="D1782" s="297"/>
      <c r="E1782" s="173" t="s">
        <v>1054</v>
      </c>
    </row>
    <row r="1783" spans="1:5" x14ac:dyDescent="0.25">
      <c r="A1783" s="298" t="s">
        <v>1936</v>
      </c>
      <c r="B1783" s="300" t="s">
        <v>1937</v>
      </c>
      <c r="C1783" s="301"/>
      <c r="D1783" s="304" t="s">
        <v>44</v>
      </c>
      <c r="E1783" s="170" t="s">
        <v>1053</v>
      </c>
    </row>
    <row r="1784" spans="1:5" x14ac:dyDescent="0.25">
      <c r="A1784" s="299"/>
      <c r="B1784" s="302"/>
      <c r="C1784" s="303"/>
      <c r="D1784" s="305"/>
      <c r="E1784" s="171" t="s">
        <v>1054</v>
      </c>
    </row>
    <row r="1785" spans="1:5" x14ac:dyDescent="0.25">
      <c r="A1785" s="290" t="s">
        <v>1938</v>
      </c>
      <c r="B1785" s="292" t="s">
        <v>1937</v>
      </c>
      <c r="C1785" s="293"/>
      <c r="D1785" s="296" t="s">
        <v>44</v>
      </c>
      <c r="E1785" s="172" t="s">
        <v>1053</v>
      </c>
    </row>
    <row r="1786" spans="1:5" x14ac:dyDescent="0.25">
      <c r="A1786" s="291"/>
      <c r="B1786" s="294"/>
      <c r="C1786" s="295"/>
      <c r="D1786" s="297"/>
      <c r="E1786" s="173" t="s">
        <v>1054</v>
      </c>
    </row>
    <row r="1787" spans="1:5" x14ac:dyDescent="0.25">
      <c r="A1787" s="298" t="s">
        <v>1939</v>
      </c>
      <c r="B1787" s="300" t="s">
        <v>1937</v>
      </c>
      <c r="C1787" s="301"/>
      <c r="D1787" s="304" t="s">
        <v>44</v>
      </c>
      <c r="E1787" s="170" t="s">
        <v>1053</v>
      </c>
    </row>
    <row r="1788" spans="1:5" x14ac:dyDescent="0.25">
      <c r="A1788" s="299"/>
      <c r="B1788" s="302"/>
      <c r="C1788" s="303"/>
      <c r="D1788" s="305"/>
      <c r="E1788" s="171" t="s">
        <v>1054</v>
      </c>
    </row>
    <row r="1789" spans="1:5" x14ac:dyDescent="0.25">
      <c r="A1789" s="290" t="s">
        <v>1940</v>
      </c>
      <c r="B1789" s="292" t="s">
        <v>1937</v>
      </c>
      <c r="C1789" s="293"/>
      <c r="D1789" s="296" t="s">
        <v>44</v>
      </c>
      <c r="E1789" s="172" t="s">
        <v>1053</v>
      </c>
    </row>
    <row r="1790" spans="1:5" x14ac:dyDescent="0.25">
      <c r="A1790" s="291"/>
      <c r="B1790" s="294"/>
      <c r="C1790" s="295"/>
      <c r="D1790" s="297"/>
      <c r="E1790" s="173" t="s">
        <v>1054</v>
      </c>
    </row>
    <row r="1791" spans="1:5" x14ac:dyDescent="0.25">
      <c r="A1791" s="298" t="s">
        <v>1941</v>
      </c>
      <c r="B1791" s="300" t="s">
        <v>1937</v>
      </c>
      <c r="C1791" s="301"/>
      <c r="D1791" s="304" t="s">
        <v>44</v>
      </c>
      <c r="E1791" s="170" t="s">
        <v>1053</v>
      </c>
    </row>
    <row r="1792" spans="1:5" x14ac:dyDescent="0.25">
      <c r="A1792" s="299"/>
      <c r="B1792" s="302"/>
      <c r="C1792" s="303"/>
      <c r="D1792" s="305"/>
      <c r="E1792" s="171" t="s">
        <v>1054</v>
      </c>
    </row>
    <row r="1793" spans="1:5" x14ac:dyDescent="0.25">
      <c r="A1793" s="290" t="s">
        <v>1942</v>
      </c>
      <c r="B1793" s="292" t="s">
        <v>1937</v>
      </c>
      <c r="C1793" s="293"/>
      <c r="D1793" s="296" t="s">
        <v>44</v>
      </c>
      <c r="E1793" s="172" t="s">
        <v>1053</v>
      </c>
    </row>
    <row r="1794" spans="1:5" x14ac:dyDescent="0.25">
      <c r="A1794" s="291"/>
      <c r="B1794" s="294"/>
      <c r="C1794" s="295"/>
      <c r="D1794" s="297"/>
      <c r="E1794" s="173" t="s">
        <v>1054</v>
      </c>
    </row>
    <row r="1795" spans="1:5" x14ac:dyDescent="0.25">
      <c r="A1795" s="298" t="s">
        <v>1943</v>
      </c>
      <c r="B1795" s="300" t="s">
        <v>1937</v>
      </c>
      <c r="C1795" s="301"/>
      <c r="D1795" s="304" t="s">
        <v>44</v>
      </c>
      <c r="E1795" s="170" t="s">
        <v>1053</v>
      </c>
    </row>
    <row r="1796" spans="1:5" x14ac:dyDescent="0.25">
      <c r="A1796" s="299"/>
      <c r="B1796" s="302"/>
      <c r="C1796" s="303"/>
      <c r="D1796" s="305"/>
      <c r="E1796" s="171" t="s">
        <v>1054</v>
      </c>
    </row>
    <row r="1797" spans="1:5" x14ac:dyDescent="0.25">
      <c r="A1797" s="290" t="s">
        <v>1944</v>
      </c>
      <c r="B1797" s="292" t="s">
        <v>1937</v>
      </c>
      <c r="C1797" s="293"/>
      <c r="D1797" s="296" t="s">
        <v>44</v>
      </c>
      <c r="E1797" s="172" t="s">
        <v>1053</v>
      </c>
    </row>
    <row r="1798" spans="1:5" x14ac:dyDescent="0.25">
      <c r="A1798" s="291"/>
      <c r="B1798" s="294"/>
      <c r="C1798" s="295"/>
      <c r="D1798" s="297"/>
      <c r="E1798" s="173" t="s">
        <v>1054</v>
      </c>
    </row>
    <row r="1799" spans="1:5" x14ac:dyDescent="0.25">
      <c r="A1799" s="298" t="s">
        <v>1945</v>
      </c>
      <c r="B1799" s="300" t="s">
        <v>1946</v>
      </c>
      <c r="C1799" s="301"/>
      <c r="D1799" s="304" t="s">
        <v>44</v>
      </c>
      <c r="E1799" s="170" t="s">
        <v>1053</v>
      </c>
    </row>
    <row r="1800" spans="1:5" x14ac:dyDescent="0.25">
      <c r="A1800" s="299"/>
      <c r="B1800" s="302"/>
      <c r="C1800" s="303"/>
      <c r="D1800" s="305"/>
      <c r="E1800" s="171" t="s">
        <v>1054</v>
      </c>
    </row>
    <row r="1801" spans="1:5" x14ac:dyDescent="0.25">
      <c r="A1801" s="290" t="s">
        <v>1947</v>
      </c>
      <c r="B1801" s="292" t="s">
        <v>1946</v>
      </c>
      <c r="C1801" s="293"/>
      <c r="D1801" s="296" t="s">
        <v>44</v>
      </c>
      <c r="E1801" s="172" t="s">
        <v>1053</v>
      </c>
    </row>
    <row r="1802" spans="1:5" x14ac:dyDescent="0.25">
      <c r="A1802" s="291"/>
      <c r="B1802" s="294"/>
      <c r="C1802" s="295"/>
      <c r="D1802" s="297"/>
      <c r="E1802" s="173" t="s">
        <v>1054</v>
      </c>
    </row>
    <row r="1803" spans="1:5" x14ac:dyDescent="0.25">
      <c r="A1803" s="298" t="s">
        <v>1948</v>
      </c>
      <c r="B1803" s="300" t="s">
        <v>1946</v>
      </c>
      <c r="C1803" s="301"/>
      <c r="D1803" s="304" t="s">
        <v>44</v>
      </c>
      <c r="E1803" s="170" t="s">
        <v>1053</v>
      </c>
    </row>
    <row r="1804" spans="1:5" x14ac:dyDescent="0.25">
      <c r="A1804" s="299"/>
      <c r="B1804" s="302"/>
      <c r="C1804" s="303"/>
      <c r="D1804" s="305"/>
      <c r="E1804" s="171" t="s">
        <v>1054</v>
      </c>
    </row>
    <row r="1805" spans="1:5" x14ac:dyDescent="0.25">
      <c r="A1805" s="290" t="s">
        <v>1949</v>
      </c>
      <c r="B1805" s="292" t="s">
        <v>1946</v>
      </c>
      <c r="C1805" s="293"/>
      <c r="D1805" s="296" t="s">
        <v>44</v>
      </c>
      <c r="E1805" s="172" t="s">
        <v>1053</v>
      </c>
    </row>
    <row r="1806" spans="1:5" x14ac:dyDescent="0.25">
      <c r="A1806" s="291"/>
      <c r="B1806" s="294"/>
      <c r="C1806" s="295"/>
      <c r="D1806" s="297"/>
      <c r="E1806" s="173" t="s">
        <v>1054</v>
      </c>
    </row>
    <row r="1807" spans="1:5" x14ac:dyDescent="0.25">
      <c r="A1807" s="298" t="s">
        <v>1950</v>
      </c>
      <c r="B1807" s="300" t="s">
        <v>1946</v>
      </c>
      <c r="C1807" s="301"/>
      <c r="D1807" s="304" t="s">
        <v>44</v>
      </c>
      <c r="E1807" s="170" t="s">
        <v>1053</v>
      </c>
    </row>
    <row r="1808" spans="1:5" x14ac:dyDescent="0.25">
      <c r="A1808" s="299"/>
      <c r="B1808" s="302"/>
      <c r="C1808" s="303"/>
      <c r="D1808" s="305"/>
      <c r="E1808" s="171" t="s">
        <v>1054</v>
      </c>
    </row>
    <row r="1809" spans="1:5" x14ac:dyDescent="0.25">
      <c r="A1809" s="290" t="s">
        <v>1951</v>
      </c>
      <c r="B1809" s="292" t="s">
        <v>1946</v>
      </c>
      <c r="C1809" s="293"/>
      <c r="D1809" s="296" t="s">
        <v>44</v>
      </c>
      <c r="E1809" s="172" t="s">
        <v>1053</v>
      </c>
    </row>
    <row r="1810" spans="1:5" x14ac:dyDescent="0.25">
      <c r="A1810" s="291"/>
      <c r="B1810" s="294"/>
      <c r="C1810" s="295"/>
      <c r="D1810" s="297"/>
      <c r="E1810" s="173" t="s">
        <v>1054</v>
      </c>
    </row>
    <row r="1811" spans="1:5" x14ac:dyDescent="0.25">
      <c r="A1811" s="298" t="s">
        <v>1952</v>
      </c>
      <c r="B1811" s="300" t="s">
        <v>1946</v>
      </c>
      <c r="C1811" s="301"/>
      <c r="D1811" s="304" t="s">
        <v>44</v>
      </c>
      <c r="E1811" s="170" t="s">
        <v>1053</v>
      </c>
    </row>
    <row r="1812" spans="1:5" x14ac:dyDescent="0.25">
      <c r="A1812" s="299"/>
      <c r="B1812" s="302"/>
      <c r="C1812" s="303"/>
      <c r="D1812" s="305"/>
      <c r="E1812" s="171" t="s">
        <v>1054</v>
      </c>
    </row>
    <row r="1813" spans="1:5" x14ac:dyDescent="0.25">
      <c r="A1813" s="290" t="s">
        <v>1953</v>
      </c>
      <c r="B1813" s="292" t="s">
        <v>1946</v>
      </c>
      <c r="C1813" s="293"/>
      <c r="D1813" s="296" t="s">
        <v>44</v>
      </c>
      <c r="E1813" s="172" t="s">
        <v>1053</v>
      </c>
    </row>
    <row r="1814" spans="1:5" x14ac:dyDescent="0.25">
      <c r="A1814" s="291"/>
      <c r="B1814" s="294"/>
      <c r="C1814" s="295"/>
      <c r="D1814" s="297"/>
      <c r="E1814" s="173" t="s">
        <v>1054</v>
      </c>
    </row>
    <row r="1815" spans="1:5" x14ac:dyDescent="0.25">
      <c r="A1815" s="298" t="s">
        <v>1954</v>
      </c>
      <c r="B1815" s="300" t="s">
        <v>1946</v>
      </c>
      <c r="C1815" s="301"/>
      <c r="D1815" s="304" t="s">
        <v>44</v>
      </c>
      <c r="E1815" s="170" t="s">
        <v>1053</v>
      </c>
    </row>
    <row r="1816" spans="1:5" x14ac:dyDescent="0.25">
      <c r="A1816" s="299"/>
      <c r="B1816" s="302"/>
      <c r="C1816" s="303"/>
      <c r="D1816" s="305"/>
      <c r="E1816" s="171" t="s">
        <v>1054</v>
      </c>
    </row>
    <row r="1817" spans="1:5" x14ac:dyDescent="0.25">
      <c r="A1817" s="290" t="s">
        <v>1955</v>
      </c>
      <c r="B1817" s="292" t="s">
        <v>1946</v>
      </c>
      <c r="C1817" s="293"/>
      <c r="D1817" s="296" t="s">
        <v>44</v>
      </c>
      <c r="E1817" s="172" t="s">
        <v>1053</v>
      </c>
    </row>
    <row r="1818" spans="1:5" x14ac:dyDescent="0.25">
      <c r="A1818" s="291"/>
      <c r="B1818" s="294"/>
      <c r="C1818" s="295"/>
      <c r="D1818" s="297"/>
      <c r="E1818" s="173" t="s">
        <v>1054</v>
      </c>
    </row>
    <row r="1819" spans="1:5" x14ac:dyDescent="0.25">
      <c r="A1819" s="298" t="s">
        <v>1956</v>
      </c>
      <c r="B1819" s="300" t="s">
        <v>1946</v>
      </c>
      <c r="C1819" s="301"/>
      <c r="D1819" s="304" t="s">
        <v>44</v>
      </c>
      <c r="E1819" s="170" t="s">
        <v>1053</v>
      </c>
    </row>
    <row r="1820" spans="1:5" x14ac:dyDescent="0.25">
      <c r="A1820" s="299"/>
      <c r="B1820" s="302"/>
      <c r="C1820" s="303"/>
      <c r="D1820" s="305"/>
      <c r="E1820" s="171" t="s">
        <v>1054</v>
      </c>
    </row>
    <row r="1821" spans="1:5" x14ac:dyDescent="0.25">
      <c r="A1821" s="290" t="s">
        <v>1957</v>
      </c>
      <c r="B1821" s="292" t="s">
        <v>1946</v>
      </c>
      <c r="C1821" s="293"/>
      <c r="D1821" s="296" t="s">
        <v>44</v>
      </c>
      <c r="E1821" s="172" t="s">
        <v>1053</v>
      </c>
    </row>
    <row r="1822" spans="1:5" x14ac:dyDescent="0.25">
      <c r="A1822" s="291"/>
      <c r="B1822" s="294"/>
      <c r="C1822" s="295"/>
      <c r="D1822" s="297"/>
      <c r="E1822" s="173" t="s">
        <v>1054</v>
      </c>
    </row>
    <row r="1823" spans="1:5" x14ac:dyDescent="0.25">
      <c r="A1823" s="298" t="s">
        <v>1958</v>
      </c>
      <c r="B1823" s="300" t="s">
        <v>1946</v>
      </c>
      <c r="C1823" s="301"/>
      <c r="D1823" s="304" t="s">
        <v>44</v>
      </c>
      <c r="E1823" s="170" t="s">
        <v>1053</v>
      </c>
    </row>
    <row r="1824" spans="1:5" x14ac:dyDescent="0.25">
      <c r="A1824" s="299"/>
      <c r="B1824" s="302"/>
      <c r="C1824" s="303"/>
      <c r="D1824" s="305"/>
      <c r="E1824" s="171" t="s">
        <v>1054</v>
      </c>
    </row>
    <row r="1825" spans="1:5" x14ac:dyDescent="0.25">
      <c r="A1825" s="290" t="s">
        <v>1959</v>
      </c>
      <c r="B1825" s="292" t="s">
        <v>1946</v>
      </c>
      <c r="C1825" s="293"/>
      <c r="D1825" s="296" t="s">
        <v>44</v>
      </c>
      <c r="E1825" s="172" t="s">
        <v>1053</v>
      </c>
    </row>
    <row r="1826" spans="1:5" x14ac:dyDescent="0.25">
      <c r="A1826" s="291"/>
      <c r="B1826" s="294"/>
      <c r="C1826" s="295"/>
      <c r="D1826" s="297"/>
      <c r="E1826" s="173" t="s">
        <v>1054</v>
      </c>
    </row>
    <row r="1827" spans="1:5" x14ac:dyDescent="0.25">
      <c r="A1827" s="298" t="s">
        <v>1960</v>
      </c>
      <c r="B1827" s="300" t="s">
        <v>1946</v>
      </c>
      <c r="C1827" s="301"/>
      <c r="D1827" s="304" t="s">
        <v>44</v>
      </c>
      <c r="E1827" s="170" t="s">
        <v>1053</v>
      </c>
    </row>
    <row r="1828" spans="1:5" x14ac:dyDescent="0.25">
      <c r="A1828" s="299"/>
      <c r="B1828" s="302"/>
      <c r="C1828" s="303"/>
      <c r="D1828" s="305"/>
      <c r="E1828" s="171" t="s">
        <v>1054</v>
      </c>
    </row>
    <row r="1829" spans="1:5" x14ac:dyDescent="0.25">
      <c r="A1829" s="290" t="s">
        <v>1961</v>
      </c>
      <c r="B1829" s="292" t="s">
        <v>1962</v>
      </c>
      <c r="C1829" s="293"/>
      <c r="D1829" s="296" t="s">
        <v>44</v>
      </c>
      <c r="E1829" s="172" t="s">
        <v>1053</v>
      </c>
    </row>
    <row r="1830" spans="1:5" x14ac:dyDescent="0.25">
      <c r="A1830" s="291"/>
      <c r="B1830" s="294"/>
      <c r="C1830" s="295"/>
      <c r="D1830" s="297"/>
      <c r="E1830" s="173" t="s">
        <v>1054</v>
      </c>
    </row>
    <row r="1831" spans="1:5" x14ac:dyDescent="0.25">
      <c r="A1831" s="298" t="s">
        <v>1963</v>
      </c>
      <c r="B1831" s="300" t="s">
        <v>1962</v>
      </c>
      <c r="C1831" s="301"/>
      <c r="D1831" s="304" t="s">
        <v>44</v>
      </c>
      <c r="E1831" s="170" t="s">
        <v>1053</v>
      </c>
    </row>
    <row r="1832" spans="1:5" x14ac:dyDescent="0.25">
      <c r="A1832" s="299"/>
      <c r="B1832" s="302"/>
      <c r="C1832" s="303"/>
      <c r="D1832" s="305"/>
      <c r="E1832" s="171" t="s">
        <v>1054</v>
      </c>
    </row>
    <row r="1833" spans="1:5" x14ac:dyDescent="0.25">
      <c r="A1833" s="290" t="s">
        <v>1964</v>
      </c>
      <c r="B1833" s="292" t="s">
        <v>1962</v>
      </c>
      <c r="C1833" s="293"/>
      <c r="D1833" s="296" t="s">
        <v>44</v>
      </c>
      <c r="E1833" s="172" t="s">
        <v>1053</v>
      </c>
    </row>
    <row r="1834" spans="1:5" x14ac:dyDescent="0.25">
      <c r="A1834" s="291"/>
      <c r="B1834" s="294"/>
      <c r="C1834" s="295"/>
      <c r="D1834" s="297"/>
      <c r="E1834" s="173" t="s">
        <v>1054</v>
      </c>
    </row>
    <row r="1835" spans="1:5" x14ac:dyDescent="0.25">
      <c r="A1835" s="298" t="s">
        <v>1965</v>
      </c>
      <c r="B1835" s="300" t="s">
        <v>1962</v>
      </c>
      <c r="C1835" s="301"/>
      <c r="D1835" s="304" t="s">
        <v>44</v>
      </c>
      <c r="E1835" s="170" t="s">
        <v>1053</v>
      </c>
    </row>
    <row r="1836" spans="1:5" x14ac:dyDescent="0.25">
      <c r="A1836" s="299"/>
      <c r="B1836" s="302"/>
      <c r="C1836" s="303"/>
      <c r="D1836" s="305"/>
      <c r="E1836" s="171" t="s">
        <v>1054</v>
      </c>
    </row>
    <row r="1837" spans="1:5" x14ac:dyDescent="0.25">
      <c r="A1837" s="290" t="s">
        <v>1966</v>
      </c>
      <c r="B1837" s="292" t="s">
        <v>1962</v>
      </c>
      <c r="C1837" s="293"/>
      <c r="D1837" s="296" t="s">
        <v>44</v>
      </c>
      <c r="E1837" s="172" t="s">
        <v>1053</v>
      </c>
    </row>
    <row r="1838" spans="1:5" x14ac:dyDescent="0.25">
      <c r="A1838" s="291"/>
      <c r="B1838" s="294"/>
      <c r="C1838" s="295"/>
      <c r="D1838" s="297"/>
      <c r="E1838" s="173" t="s">
        <v>1054</v>
      </c>
    </row>
    <row r="1839" spans="1:5" x14ac:dyDescent="0.25">
      <c r="A1839" s="298" t="s">
        <v>1967</v>
      </c>
      <c r="B1839" s="300" t="s">
        <v>1962</v>
      </c>
      <c r="C1839" s="301"/>
      <c r="D1839" s="304" t="s">
        <v>44</v>
      </c>
      <c r="E1839" s="170" t="s">
        <v>1053</v>
      </c>
    </row>
    <row r="1840" spans="1:5" x14ac:dyDescent="0.25">
      <c r="A1840" s="299"/>
      <c r="B1840" s="302"/>
      <c r="C1840" s="303"/>
      <c r="D1840" s="305"/>
      <c r="E1840" s="171" t="s">
        <v>1054</v>
      </c>
    </row>
    <row r="1841" spans="1:5" x14ac:dyDescent="0.25">
      <c r="A1841" s="290" t="s">
        <v>1968</v>
      </c>
      <c r="B1841" s="292" t="s">
        <v>1962</v>
      </c>
      <c r="C1841" s="293"/>
      <c r="D1841" s="296" t="s">
        <v>44</v>
      </c>
      <c r="E1841" s="172" t="s">
        <v>1053</v>
      </c>
    </row>
    <row r="1842" spans="1:5" x14ac:dyDescent="0.25">
      <c r="A1842" s="291"/>
      <c r="B1842" s="294"/>
      <c r="C1842" s="295"/>
      <c r="D1842" s="297"/>
      <c r="E1842" s="173" t="s">
        <v>1054</v>
      </c>
    </row>
    <row r="1843" spans="1:5" x14ac:dyDescent="0.25">
      <c r="A1843" s="298" t="s">
        <v>1969</v>
      </c>
      <c r="B1843" s="300" t="s">
        <v>1962</v>
      </c>
      <c r="C1843" s="301"/>
      <c r="D1843" s="304" t="s">
        <v>44</v>
      </c>
      <c r="E1843" s="170" t="s">
        <v>1053</v>
      </c>
    </row>
    <row r="1844" spans="1:5" x14ac:dyDescent="0.25">
      <c r="A1844" s="299"/>
      <c r="B1844" s="302"/>
      <c r="C1844" s="303"/>
      <c r="D1844" s="305"/>
      <c r="E1844" s="171" t="s">
        <v>1054</v>
      </c>
    </row>
    <row r="1845" spans="1:5" x14ac:dyDescent="0.25">
      <c r="A1845" s="290" t="s">
        <v>1970</v>
      </c>
      <c r="B1845" s="292" t="s">
        <v>1962</v>
      </c>
      <c r="C1845" s="293"/>
      <c r="D1845" s="296" t="s">
        <v>44</v>
      </c>
      <c r="E1845" s="172" t="s">
        <v>1053</v>
      </c>
    </row>
    <row r="1846" spans="1:5" x14ac:dyDescent="0.25">
      <c r="A1846" s="291"/>
      <c r="B1846" s="294"/>
      <c r="C1846" s="295"/>
      <c r="D1846" s="297"/>
      <c r="E1846" s="173" t="s">
        <v>1054</v>
      </c>
    </row>
    <row r="1847" spans="1:5" x14ac:dyDescent="0.25">
      <c r="A1847" s="298" t="s">
        <v>1971</v>
      </c>
      <c r="B1847" s="300" t="s">
        <v>1962</v>
      </c>
      <c r="C1847" s="301"/>
      <c r="D1847" s="304" t="s">
        <v>44</v>
      </c>
      <c r="E1847" s="170" t="s">
        <v>1053</v>
      </c>
    </row>
    <row r="1848" spans="1:5" x14ac:dyDescent="0.25">
      <c r="A1848" s="299"/>
      <c r="B1848" s="302"/>
      <c r="C1848" s="303"/>
      <c r="D1848" s="305"/>
      <c r="E1848" s="171" t="s">
        <v>1054</v>
      </c>
    </row>
    <row r="1849" spans="1:5" x14ac:dyDescent="0.25">
      <c r="A1849" s="290" t="s">
        <v>1972</v>
      </c>
      <c r="B1849" s="292" t="s">
        <v>1962</v>
      </c>
      <c r="C1849" s="293"/>
      <c r="D1849" s="296" t="s">
        <v>44</v>
      </c>
      <c r="E1849" s="172" t="s">
        <v>1053</v>
      </c>
    </row>
    <row r="1850" spans="1:5" x14ac:dyDescent="0.25">
      <c r="A1850" s="291"/>
      <c r="B1850" s="294"/>
      <c r="C1850" s="295"/>
      <c r="D1850" s="297"/>
      <c r="E1850" s="173" t="s">
        <v>1054</v>
      </c>
    </row>
    <row r="1851" spans="1:5" x14ac:dyDescent="0.25">
      <c r="A1851" s="298" t="s">
        <v>1973</v>
      </c>
      <c r="B1851" s="300" t="s">
        <v>1962</v>
      </c>
      <c r="C1851" s="301"/>
      <c r="D1851" s="304" t="s">
        <v>44</v>
      </c>
      <c r="E1851" s="170" t="s">
        <v>1053</v>
      </c>
    </row>
    <row r="1852" spans="1:5" x14ac:dyDescent="0.25">
      <c r="A1852" s="299"/>
      <c r="B1852" s="302"/>
      <c r="C1852" s="303"/>
      <c r="D1852" s="305"/>
      <c r="E1852" s="171" t="s">
        <v>1054</v>
      </c>
    </row>
    <row r="1853" spans="1:5" x14ac:dyDescent="0.25">
      <c r="A1853" s="290" t="s">
        <v>1974</v>
      </c>
      <c r="B1853" s="292" t="s">
        <v>1962</v>
      </c>
      <c r="C1853" s="293"/>
      <c r="D1853" s="296" t="s">
        <v>44</v>
      </c>
      <c r="E1853" s="172" t="s">
        <v>1053</v>
      </c>
    </row>
    <row r="1854" spans="1:5" x14ac:dyDescent="0.25">
      <c r="A1854" s="291"/>
      <c r="B1854" s="294"/>
      <c r="C1854" s="295"/>
      <c r="D1854" s="297"/>
      <c r="E1854" s="173" t="s">
        <v>1054</v>
      </c>
    </row>
    <row r="1855" spans="1:5" x14ac:dyDescent="0.25">
      <c r="A1855" s="298" t="s">
        <v>1975</v>
      </c>
      <c r="B1855" s="300" t="s">
        <v>1962</v>
      </c>
      <c r="C1855" s="301"/>
      <c r="D1855" s="304" t="s">
        <v>44</v>
      </c>
      <c r="E1855" s="170" t="s">
        <v>1053</v>
      </c>
    </row>
    <row r="1856" spans="1:5" x14ac:dyDescent="0.25">
      <c r="A1856" s="299"/>
      <c r="B1856" s="302"/>
      <c r="C1856" s="303"/>
      <c r="D1856" s="305"/>
      <c r="E1856" s="171" t="s">
        <v>1054</v>
      </c>
    </row>
    <row r="1857" spans="1:5" x14ac:dyDescent="0.25">
      <c r="A1857" s="290" t="s">
        <v>1976</v>
      </c>
      <c r="B1857" s="292" t="s">
        <v>1962</v>
      </c>
      <c r="C1857" s="293"/>
      <c r="D1857" s="296" t="s">
        <v>44</v>
      </c>
      <c r="E1857" s="172" t="s">
        <v>1053</v>
      </c>
    </row>
    <row r="1858" spans="1:5" x14ac:dyDescent="0.25">
      <c r="A1858" s="291"/>
      <c r="B1858" s="294"/>
      <c r="C1858" s="295"/>
      <c r="D1858" s="297"/>
      <c r="E1858" s="173" t="s">
        <v>1054</v>
      </c>
    </row>
    <row r="1859" spans="1:5" x14ac:dyDescent="0.25">
      <c r="A1859" s="298" t="s">
        <v>1977</v>
      </c>
      <c r="B1859" s="300" t="s">
        <v>1962</v>
      </c>
      <c r="C1859" s="301"/>
      <c r="D1859" s="304" t="s">
        <v>44</v>
      </c>
      <c r="E1859" s="170" t="s">
        <v>1053</v>
      </c>
    </row>
    <row r="1860" spans="1:5" x14ac:dyDescent="0.25">
      <c r="A1860" s="299"/>
      <c r="B1860" s="302"/>
      <c r="C1860" s="303"/>
      <c r="D1860" s="305"/>
      <c r="E1860" s="171" t="s">
        <v>1054</v>
      </c>
    </row>
    <row r="1861" spans="1:5" x14ac:dyDescent="0.25">
      <c r="A1861" s="290" t="s">
        <v>1978</v>
      </c>
      <c r="B1861" s="292" t="s">
        <v>1962</v>
      </c>
      <c r="C1861" s="293"/>
      <c r="D1861" s="296" t="s">
        <v>44</v>
      </c>
      <c r="E1861" s="172" t="s">
        <v>1053</v>
      </c>
    </row>
    <row r="1862" spans="1:5" x14ac:dyDescent="0.25">
      <c r="A1862" s="291"/>
      <c r="B1862" s="294"/>
      <c r="C1862" s="295"/>
      <c r="D1862" s="297"/>
      <c r="E1862" s="173" t="s">
        <v>1054</v>
      </c>
    </row>
    <row r="1863" spans="1:5" x14ac:dyDescent="0.25">
      <c r="A1863" s="298" t="s">
        <v>1979</v>
      </c>
      <c r="B1863" s="300" t="s">
        <v>1980</v>
      </c>
      <c r="C1863" s="301"/>
      <c r="D1863" s="304" t="s">
        <v>44</v>
      </c>
      <c r="E1863" s="170" t="s">
        <v>1053</v>
      </c>
    </row>
    <row r="1864" spans="1:5" x14ac:dyDescent="0.25">
      <c r="A1864" s="299"/>
      <c r="B1864" s="302"/>
      <c r="C1864" s="303"/>
      <c r="D1864" s="305"/>
      <c r="E1864" s="171" t="s">
        <v>1054</v>
      </c>
    </row>
    <row r="1865" spans="1:5" x14ac:dyDescent="0.25">
      <c r="A1865" s="290" t="s">
        <v>1981</v>
      </c>
      <c r="B1865" s="292" t="s">
        <v>1980</v>
      </c>
      <c r="C1865" s="293"/>
      <c r="D1865" s="296" t="s">
        <v>44</v>
      </c>
      <c r="E1865" s="172" t="s">
        <v>1053</v>
      </c>
    </row>
    <row r="1866" spans="1:5" x14ac:dyDescent="0.25">
      <c r="A1866" s="291"/>
      <c r="B1866" s="294"/>
      <c r="C1866" s="295"/>
      <c r="D1866" s="297"/>
      <c r="E1866" s="173" t="s">
        <v>1054</v>
      </c>
    </row>
    <row r="1867" spans="1:5" x14ac:dyDescent="0.25">
      <c r="A1867" s="298" t="s">
        <v>1781</v>
      </c>
      <c r="B1867" s="300" t="s">
        <v>1980</v>
      </c>
      <c r="C1867" s="301"/>
      <c r="D1867" s="304" t="s">
        <v>44</v>
      </c>
      <c r="E1867" s="170" t="s">
        <v>1053</v>
      </c>
    </row>
    <row r="1868" spans="1:5" x14ac:dyDescent="0.25">
      <c r="A1868" s="299"/>
      <c r="B1868" s="302"/>
      <c r="C1868" s="303"/>
      <c r="D1868" s="305"/>
      <c r="E1868" s="171" t="s">
        <v>1054</v>
      </c>
    </row>
    <row r="1869" spans="1:5" x14ac:dyDescent="0.25">
      <c r="A1869" s="290" t="s">
        <v>1540</v>
      </c>
      <c r="B1869" s="292" t="s">
        <v>1980</v>
      </c>
      <c r="C1869" s="293"/>
      <c r="D1869" s="296" t="s">
        <v>44</v>
      </c>
      <c r="E1869" s="172" t="s">
        <v>1053</v>
      </c>
    </row>
    <row r="1870" spans="1:5" x14ac:dyDescent="0.25">
      <c r="A1870" s="291"/>
      <c r="B1870" s="294"/>
      <c r="C1870" s="295"/>
      <c r="D1870" s="297"/>
      <c r="E1870" s="173" t="s">
        <v>1054</v>
      </c>
    </row>
    <row r="1871" spans="1:5" x14ac:dyDescent="0.25">
      <c r="A1871" s="298" t="s">
        <v>1982</v>
      </c>
      <c r="B1871" s="300" t="s">
        <v>1980</v>
      </c>
      <c r="C1871" s="301"/>
      <c r="D1871" s="304" t="s">
        <v>44</v>
      </c>
      <c r="E1871" s="170" t="s">
        <v>1053</v>
      </c>
    </row>
    <row r="1872" spans="1:5" x14ac:dyDescent="0.25">
      <c r="A1872" s="299"/>
      <c r="B1872" s="302"/>
      <c r="C1872" s="303"/>
      <c r="D1872" s="305"/>
      <c r="E1872" s="171" t="s">
        <v>1054</v>
      </c>
    </row>
    <row r="1873" spans="1:5" x14ac:dyDescent="0.25">
      <c r="A1873" s="290" t="s">
        <v>1983</v>
      </c>
      <c r="B1873" s="292" t="s">
        <v>1980</v>
      </c>
      <c r="C1873" s="293"/>
      <c r="D1873" s="296" t="s">
        <v>44</v>
      </c>
      <c r="E1873" s="172" t="s">
        <v>1053</v>
      </c>
    </row>
    <row r="1874" spans="1:5" x14ac:dyDescent="0.25">
      <c r="A1874" s="291"/>
      <c r="B1874" s="294"/>
      <c r="C1874" s="295"/>
      <c r="D1874" s="297"/>
      <c r="E1874" s="173" t="s">
        <v>1054</v>
      </c>
    </row>
    <row r="1875" spans="1:5" x14ac:dyDescent="0.25">
      <c r="A1875" s="298" t="s">
        <v>1984</v>
      </c>
      <c r="B1875" s="300" t="s">
        <v>1980</v>
      </c>
      <c r="C1875" s="301"/>
      <c r="D1875" s="304" t="s">
        <v>44</v>
      </c>
      <c r="E1875" s="170" t="s">
        <v>1053</v>
      </c>
    </row>
    <row r="1876" spans="1:5" x14ac:dyDescent="0.25">
      <c r="A1876" s="299"/>
      <c r="B1876" s="302"/>
      <c r="C1876" s="303"/>
      <c r="D1876" s="305"/>
      <c r="E1876" s="171" t="s">
        <v>1054</v>
      </c>
    </row>
    <row r="1877" spans="1:5" x14ac:dyDescent="0.25">
      <c r="A1877" s="290" t="s">
        <v>1985</v>
      </c>
      <c r="B1877" s="292" t="s">
        <v>1986</v>
      </c>
      <c r="C1877" s="293"/>
      <c r="D1877" s="296" t="s">
        <v>44</v>
      </c>
      <c r="E1877" s="172" t="s">
        <v>1053</v>
      </c>
    </row>
    <row r="1878" spans="1:5" x14ac:dyDescent="0.25">
      <c r="A1878" s="291"/>
      <c r="B1878" s="294"/>
      <c r="C1878" s="295"/>
      <c r="D1878" s="297"/>
      <c r="E1878" s="173" t="s">
        <v>1054</v>
      </c>
    </row>
    <row r="1879" spans="1:5" x14ac:dyDescent="0.25">
      <c r="A1879" s="298" t="s">
        <v>1987</v>
      </c>
      <c r="B1879" s="300" t="s">
        <v>1986</v>
      </c>
      <c r="C1879" s="301"/>
      <c r="D1879" s="304" t="s">
        <v>44</v>
      </c>
      <c r="E1879" s="170" t="s">
        <v>1053</v>
      </c>
    </row>
    <row r="1880" spans="1:5" x14ac:dyDescent="0.25">
      <c r="A1880" s="299"/>
      <c r="B1880" s="302"/>
      <c r="C1880" s="303"/>
      <c r="D1880" s="305"/>
      <c r="E1880" s="171" t="s">
        <v>1054</v>
      </c>
    </row>
    <row r="1881" spans="1:5" x14ac:dyDescent="0.25">
      <c r="A1881" s="290" t="s">
        <v>1988</v>
      </c>
      <c r="B1881" s="292" t="s">
        <v>1986</v>
      </c>
      <c r="C1881" s="293"/>
      <c r="D1881" s="296" t="s">
        <v>44</v>
      </c>
      <c r="E1881" s="172" t="s">
        <v>1053</v>
      </c>
    </row>
    <row r="1882" spans="1:5" x14ac:dyDescent="0.25">
      <c r="A1882" s="291"/>
      <c r="B1882" s="294"/>
      <c r="C1882" s="295"/>
      <c r="D1882" s="297"/>
      <c r="E1882" s="173" t="s">
        <v>1054</v>
      </c>
    </row>
    <row r="1883" spans="1:5" x14ac:dyDescent="0.25">
      <c r="A1883" s="298" t="s">
        <v>1989</v>
      </c>
      <c r="B1883" s="300" t="s">
        <v>1986</v>
      </c>
      <c r="C1883" s="301"/>
      <c r="D1883" s="304" t="s">
        <v>44</v>
      </c>
      <c r="E1883" s="170" t="s">
        <v>1053</v>
      </c>
    </row>
    <row r="1884" spans="1:5" x14ac:dyDescent="0.25">
      <c r="A1884" s="299"/>
      <c r="B1884" s="302"/>
      <c r="C1884" s="303"/>
      <c r="D1884" s="305"/>
      <c r="E1884" s="171" t="s">
        <v>1054</v>
      </c>
    </row>
    <row r="1885" spans="1:5" x14ac:dyDescent="0.25">
      <c r="A1885" s="290" t="s">
        <v>1990</v>
      </c>
      <c r="B1885" s="292" t="s">
        <v>1986</v>
      </c>
      <c r="C1885" s="293"/>
      <c r="D1885" s="296" t="s">
        <v>44</v>
      </c>
      <c r="E1885" s="172" t="s">
        <v>1053</v>
      </c>
    </row>
    <row r="1886" spans="1:5" x14ac:dyDescent="0.25">
      <c r="A1886" s="291"/>
      <c r="B1886" s="294"/>
      <c r="C1886" s="295"/>
      <c r="D1886" s="297"/>
      <c r="E1886" s="173" t="s">
        <v>1054</v>
      </c>
    </row>
    <row r="1887" spans="1:5" x14ac:dyDescent="0.25">
      <c r="A1887" s="298" t="s">
        <v>1991</v>
      </c>
      <c r="B1887" s="300" t="s">
        <v>1986</v>
      </c>
      <c r="C1887" s="301"/>
      <c r="D1887" s="304" t="s">
        <v>44</v>
      </c>
      <c r="E1887" s="170" t="s">
        <v>1053</v>
      </c>
    </row>
    <row r="1888" spans="1:5" x14ac:dyDescent="0.25">
      <c r="A1888" s="299"/>
      <c r="B1888" s="302"/>
      <c r="C1888" s="303"/>
      <c r="D1888" s="305"/>
      <c r="E1888" s="171" t="s">
        <v>1054</v>
      </c>
    </row>
    <row r="1889" spans="1:5" x14ac:dyDescent="0.25">
      <c r="A1889" s="290" t="s">
        <v>1992</v>
      </c>
      <c r="B1889" s="292" t="s">
        <v>1986</v>
      </c>
      <c r="C1889" s="293"/>
      <c r="D1889" s="296" t="s">
        <v>44</v>
      </c>
      <c r="E1889" s="172" t="s">
        <v>1053</v>
      </c>
    </row>
    <row r="1890" spans="1:5" x14ac:dyDescent="0.25">
      <c r="A1890" s="291"/>
      <c r="B1890" s="294"/>
      <c r="C1890" s="295"/>
      <c r="D1890" s="297"/>
      <c r="E1890" s="173" t="s">
        <v>1054</v>
      </c>
    </row>
    <row r="1891" spans="1:5" x14ac:dyDescent="0.25">
      <c r="A1891" s="298" t="s">
        <v>1993</v>
      </c>
      <c r="B1891" s="300" t="s">
        <v>1986</v>
      </c>
      <c r="C1891" s="301"/>
      <c r="D1891" s="304" t="s">
        <v>44</v>
      </c>
      <c r="E1891" s="170" t="s">
        <v>1053</v>
      </c>
    </row>
    <row r="1892" spans="1:5" x14ac:dyDescent="0.25">
      <c r="A1892" s="299"/>
      <c r="B1892" s="302"/>
      <c r="C1892" s="303"/>
      <c r="D1892" s="305"/>
      <c r="E1892" s="171" t="s">
        <v>1054</v>
      </c>
    </row>
    <row r="1893" spans="1:5" x14ac:dyDescent="0.25">
      <c r="A1893" s="290" t="s">
        <v>1994</v>
      </c>
      <c r="B1893" s="292" t="s">
        <v>1986</v>
      </c>
      <c r="C1893" s="293"/>
      <c r="D1893" s="296" t="s">
        <v>44</v>
      </c>
      <c r="E1893" s="172" t="s">
        <v>1053</v>
      </c>
    </row>
    <row r="1894" spans="1:5" x14ac:dyDescent="0.25">
      <c r="A1894" s="291"/>
      <c r="B1894" s="294"/>
      <c r="C1894" s="295"/>
      <c r="D1894" s="297"/>
      <c r="E1894" s="173" t="s">
        <v>1054</v>
      </c>
    </row>
    <row r="1895" spans="1:5" x14ac:dyDescent="0.25">
      <c r="A1895" s="298" t="s">
        <v>1995</v>
      </c>
      <c r="B1895" s="300" t="s">
        <v>1986</v>
      </c>
      <c r="C1895" s="301"/>
      <c r="D1895" s="304" t="s">
        <v>44</v>
      </c>
      <c r="E1895" s="170" t="s">
        <v>1053</v>
      </c>
    </row>
    <row r="1896" spans="1:5" x14ac:dyDescent="0.25">
      <c r="A1896" s="299"/>
      <c r="B1896" s="302"/>
      <c r="C1896" s="303"/>
      <c r="D1896" s="305"/>
      <c r="E1896" s="171" t="s">
        <v>1054</v>
      </c>
    </row>
    <row r="1897" spans="1:5" x14ac:dyDescent="0.25">
      <c r="A1897" s="290" t="s">
        <v>1996</v>
      </c>
      <c r="B1897" s="292" t="s">
        <v>1986</v>
      </c>
      <c r="C1897" s="293"/>
      <c r="D1897" s="296" t="s">
        <v>44</v>
      </c>
      <c r="E1897" s="172" t="s">
        <v>1053</v>
      </c>
    </row>
    <row r="1898" spans="1:5" x14ac:dyDescent="0.25">
      <c r="A1898" s="291"/>
      <c r="B1898" s="294"/>
      <c r="C1898" s="295"/>
      <c r="D1898" s="297"/>
      <c r="E1898" s="173" t="s">
        <v>1054</v>
      </c>
    </row>
    <row r="1899" spans="1:5" x14ac:dyDescent="0.25">
      <c r="A1899" s="298" t="s">
        <v>1997</v>
      </c>
      <c r="B1899" s="300" t="s">
        <v>1986</v>
      </c>
      <c r="C1899" s="301"/>
      <c r="D1899" s="304" t="s">
        <v>44</v>
      </c>
      <c r="E1899" s="170" t="s">
        <v>1053</v>
      </c>
    </row>
    <row r="1900" spans="1:5" x14ac:dyDescent="0.25">
      <c r="A1900" s="299"/>
      <c r="B1900" s="302"/>
      <c r="C1900" s="303"/>
      <c r="D1900" s="305"/>
      <c r="E1900" s="171" t="s">
        <v>1054</v>
      </c>
    </row>
    <row r="1901" spans="1:5" x14ac:dyDescent="0.25">
      <c r="A1901" s="290" t="s">
        <v>1998</v>
      </c>
      <c r="B1901" s="292" t="s">
        <v>1999</v>
      </c>
      <c r="C1901" s="293"/>
      <c r="D1901" s="296" t="s">
        <v>44</v>
      </c>
      <c r="E1901" s="172" t="s">
        <v>1053</v>
      </c>
    </row>
    <row r="1902" spans="1:5" x14ac:dyDescent="0.25">
      <c r="A1902" s="291"/>
      <c r="B1902" s="294"/>
      <c r="C1902" s="295"/>
      <c r="D1902" s="297"/>
      <c r="E1902" s="173" t="s">
        <v>1054</v>
      </c>
    </row>
    <row r="1903" spans="1:5" x14ac:dyDescent="0.25">
      <c r="A1903" s="298" t="s">
        <v>2000</v>
      </c>
      <c r="B1903" s="300" t="s">
        <v>1999</v>
      </c>
      <c r="C1903" s="301"/>
      <c r="D1903" s="304" t="s">
        <v>44</v>
      </c>
      <c r="E1903" s="170" t="s">
        <v>1053</v>
      </c>
    </row>
    <row r="1904" spans="1:5" x14ac:dyDescent="0.25">
      <c r="A1904" s="299"/>
      <c r="B1904" s="302"/>
      <c r="C1904" s="303"/>
      <c r="D1904" s="305"/>
      <c r="E1904" s="171" t="s">
        <v>1054</v>
      </c>
    </row>
    <row r="1905" spans="1:5" x14ac:dyDescent="0.25">
      <c r="A1905" s="290" t="s">
        <v>1626</v>
      </c>
      <c r="B1905" s="292" t="s">
        <v>1999</v>
      </c>
      <c r="C1905" s="293"/>
      <c r="D1905" s="296" t="s">
        <v>44</v>
      </c>
      <c r="E1905" s="172" t="s">
        <v>1053</v>
      </c>
    </row>
    <row r="1906" spans="1:5" x14ac:dyDescent="0.25">
      <c r="A1906" s="291"/>
      <c r="B1906" s="294"/>
      <c r="C1906" s="295"/>
      <c r="D1906" s="297"/>
      <c r="E1906" s="173" t="s">
        <v>1054</v>
      </c>
    </row>
    <row r="1907" spans="1:5" x14ac:dyDescent="0.25">
      <c r="A1907" s="298" t="s">
        <v>2001</v>
      </c>
      <c r="B1907" s="300" t="s">
        <v>1999</v>
      </c>
      <c r="C1907" s="301"/>
      <c r="D1907" s="304" t="s">
        <v>44</v>
      </c>
      <c r="E1907" s="170" t="s">
        <v>1053</v>
      </c>
    </row>
    <row r="1908" spans="1:5" x14ac:dyDescent="0.25">
      <c r="A1908" s="299"/>
      <c r="B1908" s="302"/>
      <c r="C1908" s="303"/>
      <c r="D1908" s="305"/>
      <c r="E1908" s="171" t="s">
        <v>1054</v>
      </c>
    </row>
    <row r="1909" spans="1:5" x14ac:dyDescent="0.25">
      <c r="A1909" s="290" t="s">
        <v>2002</v>
      </c>
      <c r="B1909" s="292" t="s">
        <v>1999</v>
      </c>
      <c r="C1909" s="293"/>
      <c r="D1909" s="296" t="s">
        <v>44</v>
      </c>
      <c r="E1909" s="172" t="s">
        <v>1053</v>
      </c>
    </row>
    <row r="1910" spans="1:5" x14ac:dyDescent="0.25">
      <c r="A1910" s="291"/>
      <c r="B1910" s="294"/>
      <c r="C1910" s="295"/>
      <c r="D1910" s="297"/>
      <c r="E1910" s="173" t="s">
        <v>1054</v>
      </c>
    </row>
    <row r="1911" spans="1:5" x14ac:dyDescent="0.25">
      <c r="A1911" s="298" t="s">
        <v>2003</v>
      </c>
      <c r="B1911" s="300" t="s">
        <v>2004</v>
      </c>
      <c r="C1911" s="301"/>
      <c r="D1911" s="304" t="s">
        <v>44</v>
      </c>
      <c r="E1911" s="170" t="s">
        <v>1053</v>
      </c>
    </row>
    <row r="1912" spans="1:5" x14ac:dyDescent="0.25">
      <c r="A1912" s="299"/>
      <c r="B1912" s="302"/>
      <c r="C1912" s="303"/>
      <c r="D1912" s="305"/>
      <c r="E1912" s="171" t="s">
        <v>1054</v>
      </c>
    </row>
    <row r="1913" spans="1:5" x14ac:dyDescent="0.25">
      <c r="A1913" s="290" t="s">
        <v>2005</v>
      </c>
      <c r="B1913" s="292" t="s">
        <v>2004</v>
      </c>
      <c r="C1913" s="293"/>
      <c r="D1913" s="296" t="s">
        <v>44</v>
      </c>
      <c r="E1913" s="172" t="s">
        <v>1053</v>
      </c>
    </row>
    <row r="1914" spans="1:5" x14ac:dyDescent="0.25">
      <c r="A1914" s="291"/>
      <c r="B1914" s="294"/>
      <c r="C1914" s="295"/>
      <c r="D1914" s="297"/>
      <c r="E1914" s="173" t="s">
        <v>1054</v>
      </c>
    </row>
    <row r="1915" spans="1:5" x14ac:dyDescent="0.25">
      <c r="A1915" s="298" t="s">
        <v>2006</v>
      </c>
      <c r="B1915" s="300" t="s">
        <v>2004</v>
      </c>
      <c r="C1915" s="301"/>
      <c r="D1915" s="304" t="s">
        <v>44</v>
      </c>
      <c r="E1915" s="170" t="s">
        <v>1053</v>
      </c>
    </row>
    <row r="1916" spans="1:5" x14ac:dyDescent="0.25">
      <c r="A1916" s="299"/>
      <c r="B1916" s="302"/>
      <c r="C1916" s="303"/>
      <c r="D1916" s="305"/>
      <c r="E1916" s="171" t="s">
        <v>1054</v>
      </c>
    </row>
    <row r="1917" spans="1:5" x14ac:dyDescent="0.25">
      <c r="A1917" s="290" t="s">
        <v>1354</v>
      </c>
      <c r="B1917" s="292" t="s">
        <v>2004</v>
      </c>
      <c r="C1917" s="293"/>
      <c r="D1917" s="296" t="s">
        <v>44</v>
      </c>
      <c r="E1917" s="172" t="s">
        <v>1053</v>
      </c>
    </row>
    <row r="1918" spans="1:5" x14ac:dyDescent="0.25">
      <c r="A1918" s="291"/>
      <c r="B1918" s="294"/>
      <c r="C1918" s="295"/>
      <c r="D1918" s="297"/>
      <c r="E1918" s="173" t="s">
        <v>1054</v>
      </c>
    </row>
    <row r="1919" spans="1:5" x14ac:dyDescent="0.25">
      <c r="A1919" s="298" t="s">
        <v>2007</v>
      </c>
      <c r="B1919" s="300" t="s">
        <v>2008</v>
      </c>
      <c r="C1919" s="301"/>
      <c r="D1919" s="304" t="s">
        <v>44</v>
      </c>
      <c r="E1919" s="170" t="s">
        <v>1053</v>
      </c>
    </row>
    <row r="1920" spans="1:5" x14ac:dyDescent="0.25">
      <c r="A1920" s="299"/>
      <c r="B1920" s="302"/>
      <c r="C1920" s="303"/>
      <c r="D1920" s="305"/>
      <c r="E1920" s="171" t="s">
        <v>1054</v>
      </c>
    </row>
    <row r="1921" spans="1:5" x14ac:dyDescent="0.25">
      <c r="A1921" s="290" t="s">
        <v>2009</v>
      </c>
      <c r="B1921" s="292" t="s">
        <v>2008</v>
      </c>
      <c r="C1921" s="293"/>
      <c r="D1921" s="296" t="s">
        <v>44</v>
      </c>
      <c r="E1921" s="172" t="s">
        <v>1053</v>
      </c>
    </row>
    <row r="1922" spans="1:5" x14ac:dyDescent="0.25">
      <c r="A1922" s="291"/>
      <c r="B1922" s="294"/>
      <c r="C1922" s="295"/>
      <c r="D1922" s="297"/>
      <c r="E1922" s="173" t="s">
        <v>1054</v>
      </c>
    </row>
    <row r="1923" spans="1:5" x14ac:dyDescent="0.25">
      <c r="A1923" s="298" t="s">
        <v>2010</v>
      </c>
      <c r="B1923" s="300" t="s">
        <v>2008</v>
      </c>
      <c r="C1923" s="301"/>
      <c r="D1923" s="304" t="s">
        <v>44</v>
      </c>
      <c r="E1923" s="170" t="s">
        <v>1053</v>
      </c>
    </row>
    <row r="1924" spans="1:5" x14ac:dyDescent="0.25">
      <c r="A1924" s="299"/>
      <c r="B1924" s="302"/>
      <c r="C1924" s="303"/>
      <c r="D1924" s="305"/>
      <c r="E1924" s="171" t="s">
        <v>1054</v>
      </c>
    </row>
    <row r="1925" spans="1:5" x14ac:dyDescent="0.25">
      <c r="A1925" s="290" t="s">
        <v>2011</v>
      </c>
      <c r="B1925" s="292" t="s">
        <v>2008</v>
      </c>
      <c r="C1925" s="293"/>
      <c r="D1925" s="296" t="s">
        <v>44</v>
      </c>
      <c r="E1925" s="172" t="s">
        <v>1053</v>
      </c>
    </row>
    <row r="1926" spans="1:5" x14ac:dyDescent="0.25">
      <c r="A1926" s="291"/>
      <c r="B1926" s="294"/>
      <c r="C1926" s="295"/>
      <c r="D1926" s="297"/>
      <c r="E1926" s="173" t="s">
        <v>1054</v>
      </c>
    </row>
    <row r="1927" spans="1:5" x14ac:dyDescent="0.25">
      <c r="A1927" s="298" t="s">
        <v>2012</v>
      </c>
      <c r="B1927" s="300" t="s">
        <v>2008</v>
      </c>
      <c r="C1927" s="301"/>
      <c r="D1927" s="304" t="s">
        <v>44</v>
      </c>
      <c r="E1927" s="170" t="s">
        <v>1053</v>
      </c>
    </row>
    <row r="1928" spans="1:5" x14ac:dyDescent="0.25">
      <c r="A1928" s="299"/>
      <c r="B1928" s="302"/>
      <c r="C1928" s="303"/>
      <c r="D1928" s="305"/>
      <c r="E1928" s="171" t="s">
        <v>1054</v>
      </c>
    </row>
    <row r="1929" spans="1:5" x14ac:dyDescent="0.25">
      <c r="A1929" s="290" t="s">
        <v>2013</v>
      </c>
      <c r="B1929" s="292" t="s">
        <v>2008</v>
      </c>
      <c r="C1929" s="293"/>
      <c r="D1929" s="296" t="s">
        <v>44</v>
      </c>
      <c r="E1929" s="172" t="s">
        <v>1053</v>
      </c>
    </row>
    <row r="1930" spans="1:5" x14ac:dyDescent="0.25">
      <c r="A1930" s="291"/>
      <c r="B1930" s="294"/>
      <c r="C1930" s="295"/>
      <c r="D1930" s="297"/>
      <c r="E1930" s="173" t="s">
        <v>1054</v>
      </c>
    </row>
    <row r="1931" spans="1:5" x14ac:dyDescent="0.25">
      <c r="A1931" s="298" t="s">
        <v>2014</v>
      </c>
      <c r="B1931" s="300" t="s">
        <v>2008</v>
      </c>
      <c r="C1931" s="301"/>
      <c r="D1931" s="304" t="s">
        <v>44</v>
      </c>
      <c r="E1931" s="170" t="s">
        <v>1053</v>
      </c>
    </row>
    <row r="1932" spans="1:5" x14ac:dyDescent="0.25">
      <c r="A1932" s="299"/>
      <c r="B1932" s="302"/>
      <c r="C1932" s="303"/>
      <c r="D1932" s="305"/>
      <c r="E1932" s="171" t="s">
        <v>1054</v>
      </c>
    </row>
    <row r="1933" spans="1:5" x14ac:dyDescent="0.25">
      <c r="A1933" s="290" t="s">
        <v>2015</v>
      </c>
      <c r="B1933" s="292" t="s">
        <v>2016</v>
      </c>
      <c r="C1933" s="293"/>
      <c r="D1933" s="296" t="s">
        <v>44</v>
      </c>
      <c r="E1933" s="172" t="s">
        <v>1053</v>
      </c>
    </row>
    <row r="1934" spans="1:5" x14ac:dyDescent="0.25">
      <c r="A1934" s="291"/>
      <c r="B1934" s="294"/>
      <c r="C1934" s="295"/>
      <c r="D1934" s="297"/>
      <c r="E1934" s="173" t="s">
        <v>1054</v>
      </c>
    </row>
    <row r="1935" spans="1:5" x14ac:dyDescent="0.25">
      <c r="A1935" s="298" t="s">
        <v>2017</v>
      </c>
      <c r="B1935" s="300" t="s">
        <v>2016</v>
      </c>
      <c r="C1935" s="301"/>
      <c r="D1935" s="304" t="s">
        <v>44</v>
      </c>
      <c r="E1935" s="170" t="s">
        <v>1053</v>
      </c>
    </row>
    <row r="1936" spans="1:5" x14ac:dyDescent="0.25">
      <c r="A1936" s="299"/>
      <c r="B1936" s="302"/>
      <c r="C1936" s="303"/>
      <c r="D1936" s="305"/>
      <c r="E1936" s="171" t="s">
        <v>1054</v>
      </c>
    </row>
    <row r="1937" spans="1:5" x14ac:dyDescent="0.25">
      <c r="A1937" s="290" t="s">
        <v>2018</v>
      </c>
      <c r="B1937" s="292" t="s">
        <v>2016</v>
      </c>
      <c r="C1937" s="293"/>
      <c r="D1937" s="296" t="s">
        <v>44</v>
      </c>
      <c r="E1937" s="172" t="s">
        <v>1053</v>
      </c>
    </row>
    <row r="1938" spans="1:5" x14ac:dyDescent="0.25">
      <c r="A1938" s="291"/>
      <c r="B1938" s="294"/>
      <c r="C1938" s="295"/>
      <c r="D1938" s="297"/>
      <c r="E1938" s="173" t="s">
        <v>1054</v>
      </c>
    </row>
    <row r="1939" spans="1:5" x14ac:dyDescent="0.25">
      <c r="A1939" s="298" t="s">
        <v>2019</v>
      </c>
      <c r="B1939" s="300" t="s">
        <v>2020</v>
      </c>
      <c r="C1939" s="301"/>
      <c r="D1939" s="304" t="s">
        <v>44</v>
      </c>
      <c r="E1939" s="170" t="s">
        <v>1053</v>
      </c>
    </row>
    <row r="1940" spans="1:5" x14ac:dyDescent="0.25">
      <c r="A1940" s="299"/>
      <c r="B1940" s="302"/>
      <c r="C1940" s="303"/>
      <c r="D1940" s="305"/>
      <c r="E1940" s="171" t="s">
        <v>1054</v>
      </c>
    </row>
    <row r="1941" spans="1:5" x14ac:dyDescent="0.25">
      <c r="A1941" s="290" t="s">
        <v>2021</v>
      </c>
      <c r="B1941" s="292" t="s">
        <v>2020</v>
      </c>
      <c r="C1941" s="293"/>
      <c r="D1941" s="296" t="s">
        <v>44</v>
      </c>
      <c r="E1941" s="172" t="s">
        <v>1053</v>
      </c>
    </row>
    <row r="1942" spans="1:5" x14ac:dyDescent="0.25">
      <c r="A1942" s="291"/>
      <c r="B1942" s="294"/>
      <c r="C1942" s="295"/>
      <c r="D1942" s="297"/>
      <c r="E1942" s="173" t="s">
        <v>1054</v>
      </c>
    </row>
    <row r="1943" spans="1:5" x14ac:dyDescent="0.25">
      <c r="A1943" s="298" t="s">
        <v>2022</v>
      </c>
      <c r="B1943" s="300" t="s">
        <v>2020</v>
      </c>
      <c r="C1943" s="301"/>
      <c r="D1943" s="304" t="s">
        <v>44</v>
      </c>
      <c r="E1943" s="170" t="s">
        <v>1053</v>
      </c>
    </row>
    <row r="1944" spans="1:5" x14ac:dyDescent="0.25">
      <c r="A1944" s="299"/>
      <c r="B1944" s="302"/>
      <c r="C1944" s="303"/>
      <c r="D1944" s="305"/>
      <c r="E1944" s="171" t="s">
        <v>1054</v>
      </c>
    </row>
    <row r="1945" spans="1:5" x14ac:dyDescent="0.25">
      <c r="A1945" s="290" t="s">
        <v>2023</v>
      </c>
      <c r="B1945" s="292" t="s">
        <v>2020</v>
      </c>
      <c r="C1945" s="293"/>
      <c r="D1945" s="296" t="s">
        <v>44</v>
      </c>
      <c r="E1945" s="172" t="s">
        <v>1053</v>
      </c>
    </row>
    <row r="1946" spans="1:5" x14ac:dyDescent="0.25">
      <c r="A1946" s="291"/>
      <c r="B1946" s="294"/>
      <c r="C1946" s="295"/>
      <c r="D1946" s="297"/>
      <c r="E1946" s="173" t="s">
        <v>1054</v>
      </c>
    </row>
    <row r="1947" spans="1:5" x14ac:dyDescent="0.25">
      <c r="A1947" s="298" t="s">
        <v>1830</v>
      </c>
      <c r="B1947" s="300"/>
      <c r="C1947" s="301"/>
      <c r="D1947" s="304" t="s">
        <v>44</v>
      </c>
      <c r="E1947" s="170" t="s">
        <v>1053</v>
      </c>
    </row>
    <row r="1948" spans="1:5" x14ac:dyDescent="0.25">
      <c r="A1948" s="299"/>
      <c r="B1948" s="302"/>
      <c r="C1948" s="303"/>
      <c r="D1948" s="305"/>
      <c r="E1948" s="171" t="s">
        <v>1054</v>
      </c>
    </row>
    <row r="1949" spans="1:5" x14ac:dyDescent="0.25">
      <c r="A1949" s="290" t="s">
        <v>1855</v>
      </c>
      <c r="B1949" s="292"/>
      <c r="C1949" s="293"/>
      <c r="D1949" s="296" t="s">
        <v>44</v>
      </c>
      <c r="E1949" s="172" t="s">
        <v>1053</v>
      </c>
    </row>
    <row r="1950" spans="1:5" x14ac:dyDescent="0.25">
      <c r="A1950" s="291"/>
      <c r="B1950" s="294"/>
      <c r="C1950" s="295"/>
      <c r="D1950" s="297"/>
      <c r="E1950" s="173" t="s">
        <v>1054</v>
      </c>
    </row>
    <row r="1951" spans="1:5" x14ac:dyDescent="0.25">
      <c r="A1951" s="298" t="s">
        <v>1863</v>
      </c>
      <c r="B1951" s="300"/>
      <c r="C1951" s="301"/>
      <c r="D1951" s="304" t="s">
        <v>44</v>
      </c>
      <c r="E1951" s="170" t="s">
        <v>1053</v>
      </c>
    </row>
    <row r="1952" spans="1:5" x14ac:dyDescent="0.25">
      <c r="A1952" s="299"/>
      <c r="B1952" s="302"/>
      <c r="C1952" s="303"/>
      <c r="D1952" s="305"/>
      <c r="E1952" s="171" t="s">
        <v>1054</v>
      </c>
    </row>
    <row r="1953" spans="1:5" x14ac:dyDescent="0.25">
      <c r="A1953" s="290" t="s">
        <v>1872</v>
      </c>
      <c r="B1953" s="292"/>
      <c r="C1953" s="293"/>
      <c r="D1953" s="296" t="s">
        <v>44</v>
      </c>
      <c r="E1953" s="172" t="s">
        <v>1053</v>
      </c>
    </row>
    <row r="1954" spans="1:5" x14ac:dyDescent="0.25">
      <c r="A1954" s="291"/>
      <c r="B1954" s="294"/>
      <c r="C1954" s="295"/>
      <c r="D1954" s="297"/>
      <c r="E1954" s="173" t="s">
        <v>1054</v>
      </c>
    </row>
    <row r="1955" spans="1:5" x14ac:dyDescent="0.25">
      <c r="A1955" s="298" t="s">
        <v>2024</v>
      </c>
      <c r="B1955" s="300"/>
      <c r="C1955" s="301"/>
      <c r="D1955" s="304" t="s">
        <v>44</v>
      </c>
      <c r="E1955" s="170" t="s">
        <v>1053</v>
      </c>
    </row>
    <row r="1956" spans="1:5" x14ac:dyDescent="0.25">
      <c r="A1956" s="299"/>
      <c r="B1956" s="302"/>
      <c r="C1956" s="303"/>
      <c r="D1956" s="305"/>
      <c r="E1956" s="171" t="s">
        <v>1054</v>
      </c>
    </row>
    <row r="1957" spans="1:5" x14ac:dyDescent="0.25">
      <c r="A1957" s="290" t="s">
        <v>1894</v>
      </c>
      <c r="B1957" s="292"/>
      <c r="C1957" s="293"/>
      <c r="D1957" s="296" t="s">
        <v>44</v>
      </c>
      <c r="E1957" s="172" t="s">
        <v>1053</v>
      </c>
    </row>
    <row r="1958" spans="1:5" x14ac:dyDescent="0.25">
      <c r="A1958" s="291"/>
      <c r="B1958" s="294"/>
      <c r="C1958" s="295"/>
      <c r="D1958" s="297"/>
      <c r="E1958" s="173" t="s">
        <v>1054</v>
      </c>
    </row>
    <row r="1959" spans="1:5" x14ac:dyDescent="0.25">
      <c r="A1959" s="298" t="s">
        <v>1902</v>
      </c>
      <c r="B1959" s="300"/>
      <c r="C1959" s="301"/>
      <c r="D1959" s="304" t="s">
        <v>44</v>
      </c>
      <c r="E1959" s="170" t="s">
        <v>1053</v>
      </c>
    </row>
    <row r="1960" spans="1:5" x14ac:dyDescent="0.25">
      <c r="A1960" s="299"/>
      <c r="B1960" s="302"/>
      <c r="C1960" s="303"/>
      <c r="D1960" s="305"/>
      <c r="E1960" s="171" t="s">
        <v>1054</v>
      </c>
    </row>
    <row r="1961" spans="1:5" x14ac:dyDescent="0.25">
      <c r="A1961" s="290" t="s">
        <v>1916</v>
      </c>
      <c r="B1961" s="292"/>
      <c r="C1961" s="293"/>
      <c r="D1961" s="296" t="s">
        <v>44</v>
      </c>
      <c r="E1961" s="172" t="s">
        <v>1053</v>
      </c>
    </row>
    <row r="1962" spans="1:5" x14ac:dyDescent="0.25">
      <c r="A1962" s="291"/>
      <c r="B1962" s="294"/>
      <c r="C1962" s="295"/>
      <c r="D1962" s="297"/>
      <c r="E1962" s="173" t="s">
        <v>1054</v>
      </c>
    </row>
    <row r="1963" spans="1:5" x14ac:dyDescent="0.25">
      <c r="A1963" s="298" t="s">
        <v>1922</v>
      </c>
      <c r="B1963" s="300"/>
      <c r="C1963" s="301"/>
      <c r="D1963" s="304" t="s">
        <v>44</v>
      </c>
      <c r="E1963" s="170" t="s">
        <v>1053</v>
      </c>
    </row>
    <row r="1964" spans="1:5" x14ac:dyDescent="0.25">
      <c r="A1964" s="299"/>
      <c r="B1964" s="302"/>
      <c r="C1964" s="303"/>
      <c r="D1964" s="305"/>
      <c r="E1964" s="171" t="s">
        <v>1054</v>
      </c>
    </row>
    <row r="1965" spans="1:5" x14ac:dyDescent="0.25">
      <c r="A1965" s="290" t="s">
        <v>1927</v>
      </c>
      <c r="B1965" s="292"/>
      <c r="C1965" s="293"/>
      <c r="D1965" s="296" t="s">
        <v>44</v>
      </c>
      <c r="E1965" s="172" t="s">
        <v>1053</v>
      </c>
    </row>
    <row r="1966" spans="1:5" x14ac:dyDescent="0.25">
      <c r="A1966" s="291"/>
      <c r="B1966" s="294"/>
      <c r="C1966" s="295"/>
      <c r="D1966" s="297"/>
      <c r="E1966" s="173" t="s">
        <v>1054</v>
      </c>
    </row>
    <row r="1967" spans="1:5" x14ac:dyDescent="0.25">
      <c r="A1967" s="298" t="s">
        <v>1937</v>
      </c>
      <c r="B1967" s="300"/>
      <c r="C1967" s="301"/>
      <c r="D1967" s="304" t="s">
        <v>44</v>
      </c>
      <c r="E1967" s="170" t="s">
        <v>1053</v>
      </c>
    </row>
    <row r="1968" spans="1:5" x14ac:dyDescent="0.25">
      <c r="A1968" s="299"/>
      <c r="B1968" s="302"/>
      <c r="C1968" s="303"/>
      <c r="D1968" s="305"/>
      <c r="E1968" s="171" t="s">
        <v>1054</v>
      </c>
    </row>
    <row r="1969" spans="1:5" x14ac:dyDescent="0.25">
      <c r="A1969" s="290" t="s">
        <v>1962</v>
      </c>
      <c r="B1969" s="292"/>
      <c r="C1969" s="293"/>
      <c r="D1969" s="296" t="s">
        <v>44</v>
      </c>
      <c r="E1969" s="172" t="s">
        <v>1053</v>
      </c>
    </row>
    <row r="1970" spans="1:5" x14ac:dyDescent="0.25">
      <c r="A1970" s="291"/>
      <c r="B1970" s="294"/>
      <c r="C1970" s="295"/>
      <c r="D1970" s="297"/>
      <c r="E1970" s="173" t="s">
        <v>1054</v>
      </c>
    </row>
    <row r="1971" spans="1:5" x14ac:dyDescent="0.25">
      <c r="A1971" s="298" t="s">
        <v>1980</v>
      </c>
      <c r="B1971" s="300"/>
      <c r="C1971" s="301"/>
      <c r="D1971" s="304" t="s">
        <v>44</v>
      </c>
      <c r="E1971" s="170" t="s">
        <v>1053</v>
      </c>
    </row>
    <row r="1972" spans="1:5" x14ac:dyDescent="0.25">
      <c r="A1972" s="299"/>
      <c r="B1972" s="302"/>
      <c r="C1972" s="303"/>
      <c r="D1972" s="305"/>
      <c r="E1972" s="171" t="s">
        <v>1054</v>
      </c>
    </row>
    <row r="1973" spans="1:5" x14ac:dyDescent="0.25">
      <c r="A1973" s="290" t="s">
        <v>1986</v>
      </c>
      <c r="B1973" s="292"/>
      <c r="C1973" s="293"/>
      <c r="D1973" s="296" t="s">
        <v>44</v>
      </c>
      <c r="E1973" s="172" t="s">
        <v>1053</v>
      </c>
    </row>
    <row r="1974" spans="1:5" x14ac:dyDescent="0.25">
      <c r="A1974" s="291"/>
      <c r="B1974" s="294"/>
      <c r="C1974" s="295"/>
      <c r="D1974" s="297"/>
      <c r="E1974" s="173" t="s">
        <v>1054</v>
      </c>
    </row>
    <row r="1975" spans="1:5" x14ac:dyDescent="0.25">
      <c r="A1975" s="298" t="s">
        <v>1999</v>
      </c>
      <c r="B1975" s="300"/>
      <c r="C1975" s="301"/>
      <c r="D1975" s="304" t="s">
        <v>44</v>
      </c>
      <c r="E1975" s="170" t="s">
        <v>1053</v>
      </c>
    </row>
    <row r="1976" spans="1:5" x14ac:dyDescent="0.25">
      <c r="A1976" s="299"/>
      <c r="B1976" s="302"/>
      <c r="C1976" s="303"/>
      <c r="D1976" s="305"/>
      <c r="E1976" s="171" t="s">
        <v>1054</v>
      </c>
    </row>
    <row r="1977" spans="1:5" x14ac:dyDescent="0.25">
      <c r="A1977" s="290" t="s">
        <v>2004</v>
      </c>
      <c r="B1977" s="292"/>
      <c r="C1977" s="293"/>
      <c r="D1977" s="296" t="s">
        <v>44</v>
      </c>
      <c r="E1977" s="172" t="s">
        <v>1053</v>
      </c>
    </row>
    <row r="1978" spans="1:5" x14ac:dyDescent="0.25">
      <c r="A1978" s="291"/>
      <c r="B1978" s="294"/>
      <c r="C1978" s="295"/>
      <c r="D1978" s="297"/>
      <c r="E1978" s="173" t="s">
        <v>1054</v>
      </c>
    </row>
    <row r="1979" spans="1:5" x14ac:dyDescent="0.25">
      <c r="A1979" s="298" t="s">
        <v>2008</v>
      </c>
      <c r="B1979" s="300"/>
      <c r="C1979" s="301"/>
      <c r="D1979" s="304" t="s">
        <v>44</v>
      </c>
      <c r="E1979" s="170" t="s">
        <v>1053</v>
      </c>
    </row>
    <row r="1980" spans="1:5" x14ac:dyDescent="0.25">
      <c r="A1980" s="299"/>
      <c r="B1980" s="302"/>
      <c r="C1980" s="303"/>
      <c r="D1980" s="305"/>
      <c r="E1980" s="171" t="s">
        <v>1054</v>
      </c>
    </row>
    <row r="1981" spans="1:5" x14ac:dyDescent="0.25">
      <c r="A1981" s="290" t="s">
        <v>2016</v>
      </c>
      <c r="B1981" s="292"/>
      <c r="C1981" s="293"/>
      <c r="D1981" s="296" t="s">
        <v>44</v>
      </c>
      <c r="E1981" s="172" t="s">
        <v>1053</v>
      </c>
    </row>
    <row r="1982" spans="1:5" x14ac:dyDescent="0.25">
      <c r="A1982" s="291"/>
      <c r="B1982" s="294"/>
      <c r="C1982" s="295"/>
      <c r="D1982" s="297"/>
      <c r="E1982" s="173" t="s">
        <v>1054</v>
      </c>
    </row>
    <row r="1983" spans="1:5" x14ac:dyDescent="0.25">
      <c r="A1983" s="298" t="s">
        <v>1946</v>
      </c>
      <c r="B1983" s="300"/>
      <c r="C1983" s="301"/>
      <c r="D1983" s="304" t="s">
        <v>44</v>
      </c>
      <c r="E1983" s="170" t="s">
        <v>1053</v>
      </c>
    </row>
    <row r="1984" spans="1:5" x14ac:dyDescent="0.25">
      <c r="A1984" s="299"/>
      <c r="B1984" s="302"/>
      <c r="C1984" s="303"/>
      <c r="D1984" s="305"/>
      <c r="E1984" s="171" t="s">
        <v>1054</v>
      </c>
    </row>
    <row r="1985" spans="1:5" x14ac:dyDescent="0.25">
      <c r="A1985" s="290" t="s">
        <v>2025</v>
      </c>
      <c r="B1985" s="292" t="s">
        <v>1830</v>
      </c>
      <c r="C1985" s="293"/>
      <c r="D1985" s="296" t="s">
        <v>44</v>
      </c>
      <c r="E1985" s="172" t="s">
        <v>1053</v>
      </c>
    </row>
    <row r="1986" spans="1:5" x14ac:dyDescent="0.25">
      <c r="A1986" s="291"/>
      <c r="B1986" s="294"/>
      <c r="C1986" s="295"/>
      <c r="D1986" s="297"/>
      <c r="E1986" s="173" t="s">
        <v>1054</v>
      </c>
    </row>
    <row r="1987" spans="1:5" x14ac:dyDescent="0.25">
      <c r="A1987" s="298" t="s">
        <v>2026</v>
      </c>
      <c r="B1987" s="300" t="s">
        <v>1830</v>
      </c>
      <c r="C1987" s="301"/>
      <c r="D1987" s="304" t="s">
        <v>44</v>
      </c>
      <c r="E1987" s="170" t="s">
        <v>1053</v>
      </c>
    </row>
    <row r="1988" spans="1:5" x14ac:dyDescent="0.25">
      <c r="A1988" s="299"/>
      <c r="B1988" s="302"/>
      <c r="C1988" s="303"/>
      <c r="D1988" s="305"/>
      <c r="E1988" s="171" t="s">
        <v>1054</v>
      </c>
    </row>
    <row r="1989" spans="1:5" x14ac:dyDescent="0.25">
      <c r="A1989" s="290" t="s">
        <v>2027</v>
      </c>
      <c r="B1989" s="292" t="s">
        <v>1830</v>
      </c>
      <c r="C1989" s="293"/>
      <c r="D1989" s="296" t="s">
        <v>44</v>
      </c>
      <c r="E1989" s="172" t="s">
        <v>1053</v>
      </c>
    </row>
    <row r="1990" spans="1:5" x14ac:dyDescent="0.25">
      <c r="A1990" s="291"/>
      <c r="B1990" s="294"/>
      <c r="C1990" s="295"/>
      <c r="D1990" s="297"/>
      <c r="E1990" s="173" t="s">
        <v>1054</v>
      </c>
    </row>
    <row r="1991" spans="1:5" x14ac:dyDescent="0.25">
      <c r="A1991" s="298" t="s">
        <v>2028</v>
      </c>
      <c r="B1991" s="300" t="s">
        <v>1855</v>
      </c>
      <c r="C1991" s="301"/>
      <c r="D1991" s="304" t="s">
        <v>44</v>
      </c>
      <c r="E1991" s="170" t="s">
        <v>1053</v>
      </c>
    </row>
    <row r="1992" spans="1:5" x14ac:dyDescent="0.25">
      <c r="A1992" s="299"/>
      <c r="B1992" s="302"/>
      <c r="C1992" s="303"/>
      <c r="D1992" s="305"/>
      <c r="E1992" s="171" t="s">
        <v>1054</v>
      </c>
    </row>
    <row r="1993" spans="1:5" x14ac:dyDescent="0.25">
      <c r="A1993" s="290" t="s">
        <v>2029</v>
      </c>
      <c r="B1993" s="292" t="s">
        <v>1855</v>
      </c>
      <c r="C1993" s="293"/>
      <c r="D1993" s="296" t="s">
        <v>44</v>
      </c>
      <c r="E1993" s="172" t="s">
        <v>1053</v>
      </c>
    </row>
    <row r="1994" spans="1:5" x14ac:dyDescent="0.25">
      <c r="A1994" s="291"/>
      <c r="B1994" s="294"/>
      <c r="C1994" s="295"/>
      <c r="D1994" s="297"/>
      <c r="E1994" s="173" t="s">
        <v>1054</v>
      </c>
    </row>
    <row r="1995" spans="1:5" x14ac:dyDescent="0.25">
      <c r="A1995" s="298" t="s">
        <v>1398</v>
      </c>
      <c r="B1995" s="300" t="s">
        <v>1863</v>
      </c>
      <c r="C1995" s="301"/>
      <c r="D1995" s="304" t="s">
        <v>44</v>
      </c>
      <c r="E1995" s="170" t="s">
        <v>1053</v>
      </c>
    </row>
    <row r="1996" spans="1:5" x14ac:dyDescent="0.25">
      <c r="A1996" s="299"/>
      <c r="B1996" s="302"/>
      <c r="C1996" s="303"/>
      <c r="D1996" s="305"/>
      <c r="E1996" s="171" t="s">
        <v>1054</v>
      </c>
    </row>
    <row r="1997" spans="1:5" x14ac:dyDescent="0.25">
      <c r="A1997" s="290" t="s">
        <v>2030</v>
      </c>
      <c r="B1997" s="292" t="s">
        <v>1863</v>
      </c>
      <c r="C1997" s="293"/>
      <c r="D1997" s="296" t="s">
        <v>44</v>
      </c>
      <c r="E1997" s="172" t="s">
        <v>1053</v>
      </c>
    </row>
    <row r="1998" spans="1:5" x14ac:dyDescent="0.25">
      <c r="A1998" s="291"/>
      <c r="B1998" s="294"/>
      <c r="C1998" s="295"/>
      <c r="D1998" s="297"/>
      <c r="E1998" s="173" t="s">
        <v>1054</v>
      </c>
    </row>
    <row r="1999" spans="1:5" x14ac:dyDescent="0.25">
      <c r="A1999" s="298" t="s">
        <v>2031</v>
      </c>
      <c r="B1999" s="300" t="s">
        <v>1863</v>
      </c>
      <c r="C1999" s="301"/>
      <c r="D1999" s="304" t="s">
        <v>44</v>
      </c>
      <c r="E1999" s="170" t="s">
        <v>1053</v>
      </c>
    </row>
    <row r="2000" spans="1:5" x14ac:dyDescent="0.25">
      <c r="A2000" s="299"/>
      <c r="B2000" s="302"/>
      <c r="C2000" s="303"/>
      <c r="D2000" s="305"/>
      <c r="E2000" s="171" t="s">
        <v>1054</v>
      </c>
    </row>
    <row r="2001" spans="1:5" x14ac:dyDescent="0.25">
      <c r="A2001" s="290" t="s">
        <v>2032</v>
      </c>
      <c r="B2001" s="292" t="s">
        <v>1894</v>
      </c>
      <c r="C2001" s="293"/>
      <c r="D2001" s="296" t="s">
        <v>44</v>
      </c>
      <c r="E2001" s="172" t="s">
        <v>1053</v>
      </c>
    </row>
    <row r="2002" spans="1:5" x14ac:dyDescent="0.25">
      <c r="A2002" s="291"/>
      <c r="B2002" s="294"/>
      <c r="C2002" s="295"/>
      <c r="D2002" s="297"/>
      <c r="E2002" s="173" t="s">
        <v>1054</v>
      </c>
    </row>
    <row r="2003" spans="1:5" x14ac:dyDescent="0.25">
      <c r="A2003" s="298" t="s">
        <v>2033</v>
      </c>
      <c r="B2003" s="300" t="s">
        <v>1902</v>
      </c>
      <c r="C2003" s="301"/>
      <c r="D2003" s="304" t="s">
        <v>44</v>
      </c>
      <c r="E2003" s="170" t="s">
        <v>1053</v>
      </c>
    </row>
    <row r="2004" spans="1:5" x14ac:dyDescent="0.25">
      <c r="A2004" s="299"/>
      <c r="B2004" s="302"/>
      <c r="C2004" s="303"/>
      <c r="D2004" s="305"/>
      <c r="E2004" s="171" t="s">
        <v>1054</v>
      </c>
    </row>
    <row r="2005" spans="1:5" x14ac:dyDescent="0.25">
      <c r="A2005" s="290" t="s">
        <v>2034</v>
      </c>
      <c r="B2005" s="292" t="s">
        <v>1916</v>
      </c>
      <c r="C2005" s="293"/>
      <c r="D2005" s="296" t="s">
        <v>44</v>
      </c>
      <c r="E2005" s="172" t="s">
        <v>1053</v>
      </c>
    </row>
    <row r="2006" spans="1:5" x14ac:dyDescent="0.25">
      <c r="A2006" s="291"/>
      <c r="B2006" s="294"/>
      <c r="C2006" s="295"/>
      <c r="D2006" s="297"/>
      <c r="E2006" s="173" t="s">
        <v>1054</v>
      </c>
    </row>
    <row r="2007" spans="1:5" x14ac:dyDescent="0.25">
      <c r="A2007" s="298" t="s">
        <v>2035</v>
      </c>
      <c r="B2007" s="300" t="s">
        <v>1927</v>
      </c>
      <c r="C2007" s="301"/>
      <c r="D2007" s="304" t="s">
        <v>44</v>
      </c>
      <c r="E2007" s="170" t="s">
        <v>1053</v>
      </c>
    </row>
    <row r="2008" spans="1:5" x14ac:dyDescent="0.25">
      <c r="A2008" s="299"/>
      <c r="B2008" s="302"/>
      <c r="C2008" s="303"/>
      <c r="D2008" s="305"/>
      <c r="E2008" s="171" t="s">
        <v>1054</v>
      </c>
    </row>
    <row r="2009" spans="1:5" x14ac:dyDescent="0.25">
      <c r="A2009" s="290" t="s">
        <v>2036</v>
      </c>
      <c r="B2009" s="292" t="s">
        <v>1927</v>
      </c>
      <c r="C2009" s="293"/>
      <c r="D2009" s="296" t="s">
        <v>44</v>
      </c>
      <c r="E2009" s="172" t="s">
        <v>1053</v>
      </c>
    </row>
    <row r="2010" spans="1:5" x14ac:dyDescent="0.25">
      <c r="A2010" s="291"/>
      <c r="B2010" s="294"/>
      <c r="C2010" s="295"/>
      <c r="D2010" s="297"/>
      <c r="E2010" s="173" t="s">
        <v>1054</v>
      </c>
    </row>
    <row r="2011" spans="1:5" x14ac:dyDescent="0.25">
      <c r="A2011" s="298" t="s">
        <v>2037</v>
      </c>
      <c r="B2011" s="300" t="s">
        <v>1937</v>
      </c>
      <c r="C2011" s="301"/>
      <c r="D2011" s="304" t="s">
        <v>44</v>
      </c>
      <c r="E2011" s="170" t="s">
        <v>1053</v>
      </c>
    </row>
    <row r="2012" spans="1:5" x14ac:dyDescent="0.25">
      <c r="A2012" s="299"/>
      <c r="B2012" s="302"/>
      <c r="C2012" s="303"/>
      <c r="D2012" s="305"/>
      <c r="E2012" s="171" t="s">
        <v>1054</v>
      </c>
    </row>
    <row r="2013" spans="1:5" x14ac:dyDescent="0.25">
      <c r="A2013" s="290" t="s">
        <v>2038</v>
      </c>
      <c r="B2013" s="292" t="s">
        <v>1937</v>
      </c>
      <c r="C2013" s="293"/>
      <c r="D2013" s="296" t="s">
        <v>44</v>
      </c>
      <c r="E2013" s="172" t="s">
        <v>1053</v>
      </c>
    </row>
    <row r="2014" spans="1:5" x14ac:dyDescent="0.25">
      <c r="A2014" s="291"/>
      <c r="B2014" s="294"/>
      <c r="C2014" s="295"/>
      <c r="D2014" s="297"/>
      <c r="E2014" s="173" t="s">
        <v>1054</v>
      </c>
    </row>
    <row r="2015" spans="1:5" x14ac:dyDescent="0.25">
      <c r="A2015" s="298" t="s">
        <v>2039</v>
      </c>
      <c r="B2015" s="300" t="s">
        <v>1980</v>
      </c>
      <c r="C2015" s="301"/>
      <c r="D2015" s="304" t="s">
        <v>44</v>
      </c>
      <c r="E2015" s="170" t="s">
        <v>1053</v>
      </c>
    </row>
    <row r="2016" spans="1:5" x14ac:dyDescent="0.25">
      <c r="A2016" s="299"/>
      <c r="B2016" s="302"/>
      <c r="C2016" s="303"/>
      <c r="D2016" s="305"/>
      <c r="E2016" s="171" t="s">
        <v>1054</v>
      </c>
    </row>
    <row r="2017" spans="1:5" x14ac:dyDescent="0.25">
      <c r="A2017" s="290" t="s">
        <v>2040</v>
      </c>
      <c r="B2017" s="292" t="s">
        <v>2008</v>
      </c>
      <c r="C2017" s="293"/>
      <c r="D2017" s="296" t="s">
        <v>44</v>
      </c>
      <c r="E2017" s="172" t="s">
        <v>1053</v>
      </c>
    </row>
    <row r="2018" spans="1:5" x14ac:dyDescent="0.25">
      <c r="A2018" s="291"/>
      <c r="B2018" s="294"/>
      <c r="C2018" s="295"/>
      <c r="D2018" s="297"/>
      <c r="E2018" s="173" t="s">
        <v>1054</v>
      </c>
    </row>
    <row r="2019" spans="1:5" x14ac:dyDescent="0.25">
      <c r="A2019" s="166" t="s">
        <v>2041</v>
      </c>
      <c r="B2019" s="281"/>
      <c r="C2019" s="282"/>
      <c r="D2019" s="157" t="s">
        <v>44</v>
      </c>
      <c r="E2019" s="167"/>
    </row>
    <row r="2020" spans="1:5" x14ac:dyDescent="0.25">
      <c r="A2020" s="290" t="s">
        <v>2042</v>
      </c>
      <c r="B2020" s="292" t="s">
        <v>1962</v>
      </c>
      <c r="C2020" s="293"/>
      <c r="D2020" s="296" t="s">
        <v>44</v>
      </c>
      <c r="E2020" s="172" t="s">
        <v>1053</v>
      </c>
    </row>
    <row r="2021" spans="1:5" x14ac:dyDescent="0.25">
      <c r="A2021" s="291"/>
      <c r="B2021" s="294"/>
      <c r="C2021" s="295"/>
      <c r="D2021" s="297"/>
      <c r="E2021" s="173" t="s">
        <v>1054</v>
      </c>
    </row>
    <row r="2022" spans="1:5" x14ac:dyDescent="0.25">
      <c r="A2022" s="298" t="s">
        <v>2043</v>
      </c>
      <c r="B2022" s="300" t="s">
        <v>1986</v>
      </c>
      <c r="C2022" s="301"/>
      <c r="D2022" s="304" t="s">
        <v>44</v>
      </c>
      <c r="E2022" s="170" t="s">
        <v>1053</v>
      </c>
    </row>
    <row r="2023" spans="1:5" x14ac:dyDescent="0.25">
      <c r="A2023" s="299"/>
      <c r="B2023" s="302"/>
      <c r="C2023" s="303"/>
      <c r="D2023" s="305"/>
      <c r="E2023" s="171" t="s">
        <v>1054</v>
      </c>
    </row>
    <row r="2024" spans="1:5" x14ac:dyDescent="0.25">
      <c r="A2024" s="290" t="s">
        <v>2044</v>
      </c>
      <c r="B2024" s="292" t="s">
        <v>2016</v>
      </c>
      <c r="C2024" s="293"/>
      <c r="D2024" s="296" t="s">
        <v>44</v>
      </c>
      <c r="E2024" s="172" t="s">
        <v>1053</v>
      </c>
    </row>
    <row r="2025" spans="1:5" x14ac:dyDescent="0.25">
      <c r="A2025" s="291"/>
      <c r="B2025" s="294"/>
      <c r="C2025" s="295"/>
      <c r="D2025" s="297"/>
      <c r="E2025" s="173" t="s">
        <v>1054</v>
      </c>
    </row>
    <row r="2026" spans="1:5" x14ac:dyDescent="0.25">
      <c r="A2026" s="298" t="s">
        <v>2045</v>
      </c>
      <c r="B2026" s="300" t="s">
        <v>2020</v>
      </c>
      <c r="C2026" s="301"/>
      <c r="D2026" s="304" t="s">
        <v>44</v>
      </c>
      <c r="E2026" s="170" t="s">
        <v>1053</v>
      </c>
    </row>
    <row r="2027" spans="1:5" x14ac:dyDescent="0.25">
      <c r="A2027" s="299"/>
      <c r="B2027" s="302"/>
      <c r="C2027" s="303"/>
      <c r="D2027" s="305"/>
      <c r="E2027" s="171" t="s">
        <v>1054</v>
      </c>
    </row>
    <row r="2028" spans="1:5" x14ac:dyDescent="0.25">
      <c r="A2028" s="290" t="s">
        <v>2046</v>
      </c>
      <c r="B2028" s="292" t="s">
        <v>1962</v>
      </c>
      <c r="C2028" s="293"/>
      <c r="D2028" s="296" t="s">
        <v>44</v>
      </c>
      <c r="E2028" s="172" t="s">
        <v>1053</v>
      </c>
    </row>
    <row r="2029" spans="1:5" x14ac:dyDescent="0.25">
      <c r="A2029" s="291"/>
      <c r="B2029" s="294"/>
      <c r="C2029" s="295"/>
      <c r="D2029" s="297"/>
      <c r="E2029" s="173" t="s">
        <v>1054</v>
      </c>
    </row>
    <row r="2030" spans="1:5" x14ac:dyDescent="0.25">
      <c r="A2030" s="298" t="s">
        <v>2047</v>
      </c>
      <c r="B2030" s="300" t="s">
        <v>1855</v>
      </c>
      <c r="C2030" s="301"/>
      <c r="D2030" s="304" t="s">
        <v>44</v>
      </c>
      <c r="E2030" s="170" t="s">
        <v>1053</v>
      </c>
    </row>
    <row r="2031" spans="1:5" x14ac:dyDescent="0.25">
      <c r="A2031" s="299"/>
      <c r="B2031" s="302"/>
      <c r="C2031" s="303"/>
      <c r="D2031" s="305"/>
      <c r="E2031" s="171" t="s">
        <v>1054</v>
      </c>
    </row>
    <row r="2032" spans="1:5" x14ac:dyDescent="0.25">
      <c r="A2032" s="290" t="s">
        <v>2048</v>
      </c>
      <c r="B2032" s="292" t="s">
        <v>1872</v>
      </c>
      <c r="C2032" s="293"/>
      <c r="D2032" s="296" t="s">
        <v>44</v>
      </c>
      <c r="E2032" s="172" t="s">
        <v>1053</v>
      </c>
    </row>
    <row r="2033" spans="1:5" x14ac:dyDescent="0.25">
      <c r="A2033" s="291"/>
      <c r="B2033" s="294"/>
      <c r="C2033" s="295"/>
      <c r="D2033" s="297"/>
      <c r="E2033" s="173" t="s">
        <v>1054</v>
      </c>
    </row>
    <row r="2034" spans="1:5" x14ac:dyDescent="0.25">
      <c r="A2034" s="298" t="s">
        <v>2049</v>
      </c>
      <c r="B2034" s="300" t="s">
        <v>1927</v>
      </c>
      <c r="C2034" s="301"/>
      <c r="D2034" s="304" t="s">
        <v>44</v>
      </c>
      <c r="E2034" s="170" t="s">
        <v>1053</v>
      </c>
    </row>
    <row r="2035" spans="1:5" x14ac:dyDescent="0.25">
      <c r="A2035" s="299"/>
      <c r="B2035" s="302"/>
      <c r="C2035" s="303"/>
      <c r="D2035" s="305"/>
      <c r="E2035" s="171" t="s">
        <v>1054</v>
      </c>
    </row>
    <row r="2036" spans="1:5" x14ac:dyDescent="0.25">
      <c r="A2036" s="290" t="s">
        <v>2050</v>
      </c>
      <c r="B2036" s="292" t="s">
        <v>1962</v>
      </c>
      <c r="C2036" s="293"/>
      <c r="D2036" s="296" t="s">
        <v>44</v>
      </c>
      <c r="E2036" s="172" t="s">
        <v>1053</v>
      </c>
    </row>
    <row r="2037" spans="1:5" x14ac:dyDescent="0.25">
      <c r="A2037" s="291"/>
      <c r="B2037" s="294"/>
      <c r="C2037" s="295"/>
      <c r="D2037" s="297"/>
      <c r="E2037" s="173" t="s">
        <v>1054</v>
      </c>
    </row>
    <row r="2038" spans="1:5" x14ac:dyDescent="0.25">
      <c r="A2038" s="298" t="s">
        <v>1478</v>
      </c>
      <c r="B2038" s="300" t="s">
        <v>1980</v>
      </c>
      <c r="C2038" s="301"/>
      <c r="D2038" s="304" t="s">
        <v>44</v>
      </c>
      <c r="E2038" s="170" t="s">
        <v>1053</v>
      </c>
    </row>
    <row r="2039" spans="1:5" x14ac:dyDescent="0.25">
      <c r="A2039" s="299"/>
      <c r="B2039" s="302"/>
      <c r="C2039" s="303"/>
      <c r="D2039" s="305"/>
      <c r="E2039" s="171" t="s">
        <v>1054</v>
      </c>
    </row>
    <row r="2040" spans="1:5" x14ac:dyDescent="0.25">
      <c r="A2040" s="290" t="s">
        <v>2051</v>
      </c>
      <c r="B2040" s="292" t="s">
        <v>1986</v>
      </c>
      <c r="C2040" s="293"/>
      <c r="D2040" s="296" t="s">
        <v>44</v>
      </c>
      <c r="E2040" s="172" t="s">
        <v>1053</v>
      </c>
    </row>
    <row r="2041" spans="1:5" x14ac:dyDescent="0.25">
      <c r="A2041" s="291"/>
      <c r="B2041" s="294"/>
      <c r="C2041" s="295"/>
      <c r="D2041" s="297"/>
      <c r="E2041" s="173" t="s">
        <v>1054</v>
      </c>
    </row>
    <row r="2042" spans="1:5" x14ac:dyDescent="0.25">
      <c r="A2042" s="298" t="s">
        <v>2052</v>
      </c>
      <c r="B2042" s="300" t="s">
        <v>2008</v>
      </c>
      <c r="C2042" s="301"/>
      <c r="D2042" s="304" t="s">
        <v>44</v>
      </c>
      <c r="E2042" s="170" t="s">
        <v>1053</v>
      </c>
    </row>
    <row r="2043" spans="1:5" x14ac:dyDescent="0.25">
      <c r="A2043" s="299"/>
      <c r="B2043" s="302"/>
      <c r="C2043" s="303"/>
      <c r="D2043" s="305"/>
      <c r="E2043" s="171" t="s">
        <v>1054</v>
      </c>
    </row>
    <row r="2044" spans="1:5" x14ac:dyDescent="0.25">
      <c r="A2044" s="290" t="s">
        <v>2053</v>
      </c>
      <c r="B2044" s="292" t="s">
        <v>1830</v>
      </c>
      <c r="C2044" s="293"/>
      <c r="D2044" s="296" t="s">
        <v>44</v>
      </c>
      <c r="E2044" s="172" t="s">
        <v>1053</v>
      </c>
    </row>
    <row r="2045" spans="1:5" x14ac:dyDescent="0.25">
      <c r="A2045" s="291"/>
      <c r="B2045" s="294"/>
      <c r="C2045" s="295"/>
      <c r="D2045" s="297"/>
      <c r="E2045" s="173" t="s">
        <v>1054</v>
      </c>
    </row>
    <row r="2046" spans="1:5" x14ac:dyDescent="0.25">
      <c r="A2046" s="298" t="s">
        <v>2054</v>
      </c>
      <c r="B2046" s="300" t="s">
        <v>1855</v>
      </c>
      <c r="C2046" s="301"/>
      <c r="D2046" s="304" t="s">
        <v>44</v>
      </c>
      <c r="E2046" s="170" t="s">
        <v>1053</v>
      </c>
    </row>
    <row r="2047" spans="1:5" x14ac:dyDescent="0.25">
      <c r="A2047" s="299"/>
      <c r="B2047" s="302"/>
      <c r="C2047" s="303"/>
      <c r="D2047" s="305"/>
      <c r="E2047" s="171" t="s">
        <v>1054</v>
      </c>
    </row>
    <row r="2048" spans="1:5" x14ac:dyDescent="0.25">
      <c r="A2048" s="290" t="s">
        <v>2020</v>
      </c>
      <c r="B2048" s="292"/>
      <c r="C2048" s="293"/>
      <c r="D2048" s="296" t="s">
        <v>44</v>
      </c>
      <c r="E2048" s="172" t="s">
        <v>1053</v>
      </c>
    </row>
    <row r="2049" spans="1:5" x14ac:dyDescent="0.25">
      <c r="A2049" s="291"/>
      <c r="B2049" s="294"/>
      <c r="C2049" s="295"/>
      <c r="D2049" s="297"/>
      <c r="E2049" s="173" t="s">
        <v>1054</v>
      </c>
    </row>
    <row r="2050" spans="1:5" x14ac:dyDescent="0.25">
      <c r="A2050" s="298" t="s">
        <v>1878</v>
      </c>
      <c r="B2050" s="300"/>
      <c r="C2050" s="301"/>
      <c r="D2050" s="304" t="s">
        <v>44</v>
      </c>
      <c r="E2050" s="170" t="s">
        <v>1053</v>
      </c>
    </row>
    <row r="2051" spans="1:5" ht="14.4" thickBot="1" x14ac:dyDescent="0.3">
      <c r="A2051" s="306"/>
      <c r="B2051" s="307"/>
      <c r="C2051" s="308"/>
      <c r="D2051" s="309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O24" sqref="O24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0" t="s">
        <v>48</v>
      </c>
      <c r="L1" s="310"/>
    </row>
    <row r="2" spans="1:12" x14ac:dyDescent="0.6">
      <c r="A2" s="311" t="s">
        <v>49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x14ac:dyDescent="0.6">
      <c r="A3" s="311" t="str">
        <f>'1.สรุปรายงานการส่งงบ '!A3:H3</f>
        <v xml:space="preserve">สำหรับเดือน กุมภาพันธ์ 2567  ปีงบประมาณ 2567 (ข้อมูล ณ วันที่ 26 มีนาคม 2567  เวลา 09.30 น.) 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x14ac:dyDescent="0.6">
      <c r="A4" s="312" t="s">
        <v>50</v>
      </c>
      <c r="B4" s="312"/>
      <c r="C4" s="312" t="s">
        <v>51</v>
      </c>
      <c r="D4" s="312"/>
      <c r="E4" s="312" t="s">
        <v>52</v>
      </c>
      <c r="F4" s="312"/>
      <c r="G4" s="313" t="s">
        <v>53</v>
      </c>
      <c r="H4" s="313"/>
      <c r="I4" s="313" t="s">
        <v>54</v>
      </c>
      <c r="J4" s="313"/>
      <c r="K4" s="313" t="s">
        <v>55</v>
      </c>
      <c r="L4" s="313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40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40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45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40</v>
      </c>
      <c r="E10" s="3" t="s">
        <v>76</v>
      </c>
      <c r="F10" s="177">
        <v>50</v>
      </c>
      <c r="G10" s="3" t="s">
        <v>77</v>
      </c>
      <c r="H10" s="26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4" t="s">
        <v>89</v>
      </c>
      <c r="H11" s="26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6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45</v>
      </c>
      <c r="G13" s="4"/>
      <c r="H13" s="26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46.875</v>
      </c>
      <c r="E14" s="3" t="s">
        <v>98</v>
      </c>
      <c r="F14" s="49">
        <v>50</v>
      </c>
      <c r="G14" s="4"/>
      <c r="H14" s="26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40</v>
      </c>
      <c r="C15" s="4"/>
      <c r="D15" s="4"/>
      <c r="E15" s="3" t="s">
        <v>102</v>
      </c>
      <c r="F15" s="49">
        <v>50</v>
      </c>
      <c r="G15" s="4"/>
      <c r="H15" s="26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6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62"/>
      <c r="I17" s="4"/>
      <c r="J17" s="4"/>
      <c r="K17" s="3" t="s">
        <v>109</v>
      </c>
      <c r="L17" s="49">
        <v>40</v>
      </c>
    </row>
    <row r="18" spans="1:12" ht="21.6" thickBot="1" x14ac:dyDescent="0.65">
      <c r="A18" s="8" t="s">
        <v>89</v>
      </c>
      <c r="B18" s="9">
        <f>AVERAGE(B6:B17)</f>
        <v>45.833333333333336</v>
      </c>
      <c r="E18" s="3" t="s">
        <v>110</v>
      </c>
      <c r="F18" s="49">
        <v>50</v>
      </c>
      <c r="H18" s="26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6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48.928571428571431</v>
      </c>
      <c r="H20" s="262"/>
      <c r="K20" s="3" t="s">
        <v>114</v>
      </c>
      <c r="L20" s="49">
        <v>50</v>
      </c>
    </row>
    <row r="21" spans="1:12" ht="21.6" thickTop="1" x14ac:dyDescent="0.6">
      <c r="H21" s="262"/>
      <c r="K21" s="3" t="s">
        <v>115</v>
      </c>
      <c r="L21" s="49">
        <v>40</v>
      </c>
    </row>
    <row r="22" spans="1:12" x14ac:dyDescent="0.6">
      <c r="H22" s="262"/>
      <c r="K22" s="3" t="s">
        <v>117</v>
      </c>
      <c r="L22" s="49">
        <v>50</v>
      </c>
    </row>
    <row r="23" spans="1:12" x14ac:dyDescent="0.6">
      <c r="G23" s="26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48.25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M750" sqref="M750"/>
    </sheetView>
  </sheetViews>
  <sheetFormatPr defaultRowHeight="24.6" x14ac:dyDescent="0.7"/>
  <cols>
    <col min="1" max="1" width="5.5" style="71" customWidth="1"/>
    <col min="2" max="2" width="8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customWidth="1"/>
    <col min="9" max="9" width="8.2968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7" t="s">
        <v>480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190" t="s">
        <v>481</v>
      </c>
    </row>
    <row r="2" spans="1:18" ht="24" customHeight="1" x14ac:dyDescent="0.7">
      <c r="A2" s="338" t="str">
        <f>'1.สรุปรายงานการส่งงบ '!A3:H3</f>
        <v xml:space="preserve">สำหรับเดือน กุมภาพันธ์ 2567  ปีงบประมาณ 2567 (ข้อมูล ณ วันที่ 26 มีนาคม 2567  เวลา 09.30 น.) 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73"/>
      <c r="N2" s="74"/>
      <c r="O2" s="74"/>
      <c r="P2" s="74"/>
    </row>
    <row r="3" spans="1:18" s="191" customFormat="1" ht="36.75" customHeight="1" x14ac:dyDescent="0.25">
      <c r="A3" s="330" t="s">
        <v>45</v>
      </c>
      <c r="B3" s="330" t="s">
        <v>124</v>
      </c>
      <c r="C3" s="330" t="s">
        <v>125</v>
      </c>
      <c r="D3" s="330" t="s">
        <v>126</v>
      </c>
      <c r="E3" s="330" t="s">
        <v>56</v>
      </c>
      <c r="F3" s="330" t="s">
        <v>127</v>
      </c>
      <c r="G3" s="330" t="s">
        <v>128</v>
      </c>
      <c r="H3" s="332" t="s">
        <v>129</v>
      </c>
      <c r="I3" s="330" t="s">
        <v>130</v>
      </c>
      <c r="J3" s="327" t="s">
        <v>131</v>
      </c>
      <c r="K3" s="328" t="s">
        <v>132</v>
      </c>
      <c r="L3" s="318" t="s">
        <v>476</v>
      </c>
      <c r="M3" s="318" t="s">
        <v>4</v>
      </c>
      <c r="N3" s="315" t="s">
        <v>133</v>
      </c>
      <c r="O3" s="316"/>
      <c r="P3" s="317"/>
      <c r="Q3" s="320" t="s">
        <v>5</v>
      </c>
      <c r="R3" s="314" t="s">
        <v>479</v>
      </c>
    </row>
    <row r="4" spans="1:18" s="191" customFormat="1" ht="55.8" customHeight="1" x14ac:dyDescent="0.25">
      <c r="A4" s="331"/>
      <c r="B4" s="331"/>
      <c r="C4" s="331"/>
      <c r="D4" s="331"/>
      <c r="E4" s="331"/>
      <c r="F4" s="331"/>
      <c r="G4" s="331"/>
      <c r="H4" s="333"/>
      <c r="I4" s="331"/>
      <c r="J4" s="327"/>
      <c r="K4" s="329"/>
      <c r="L4" s="319"/>
      <c r="M4" s="319"/>
      <c r="N4" s="75" t="s">
        <v>134</v>
      </c>
      <c r="O4" s="75" t="s">
        <v>135</v>
      </c>
      <c r="P4" s="75" t="s">
        <v>47</v>
      </c>
      <c r="Q4" s="320"/>
      <c r="R4" s="31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845446.12</v>
      </c>
      <c r="K6" s="210">
        <f>บึงกาฬ!AJ10</f>
        <v>867120.02</v>
      </c>
      <c r="L6" s="211">
        <f>บึงกาฬ!AK10</f>
        <v>3195293.5</v>
      </c>
      <c r="M6" s="211">
        <f>บึงกาฬ!AL10</f>
        <v>2421650.9300000002</v>
      </c>
      <c r="N6" s="3"/>
      <c r="O6" s="3"/>
      <c r="P6" s="3"/>
      <c r="Q6" s="77">
        <f>L6-M6</f>
        <v>773642.56999999983</v>
      </c>
      <c r="R6" s="78">
        <f>L6/H6</f>
        <v>390.3840562003665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120424.95</v>
      </c>
      <c r="K7" s="210">
        <f>บึงกาฬ!AJ11</f>
        <v>278282.03999999998</v>
      </c>
      <c r="L7" s="211">
        <f>บึงกาฬ!AK11</f>
        <v>1689539.3099999998</v>
      </c>
      <c r="M7" s="211">
        <f>บึงกาฬ!AL11</f>
        <v>1568469.1</v>
      </c>
      <c r="N7" s="3"/>
      <c r="O7" s="3"/>
      <c r="P7" s="3"/>
      <c r="Q7" s="77">
        <f t="shared" ref="Q7:Q70" si="0">L7-M7</f>
        <v>121070.20999999973</v>
      </c>
      <c r="R7" s="78">
        <f t="shared" ref="R7:R70" si="1">L7/H7</f>
        <v>390.01369113573401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542068.99</v>
      </c>
      <c r="K8" s="210">
        <f>บึงกาฬ!AJ12</f>
        <v>524210.11</v>
      </c>
      <c r="L8" s="211">
        <f>บึงกาฬ!AK12</f>
        <v>1537224.92</v>
      </c>
      <c r="M8" s="211">
        <f>บึงกาฬ!AL12</f>
        <v>2029365.4499999997</v>
      </c>
      <c r="N8" s="3"/>
      <c r="O8" s="3"/>
      <c r="P8" s="3"/>
      <c r="Q8" s="77">
        <f t="shared" si="0"/>
        <v>-492140.5299999998</v>
      </c>
      <c r="R8" s="78">
        <f t="shared" si="1"/>
        <v>514.63840642785397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922889.82</v>
      </c>
      <c r="K9" s="210">
        <f>บึงกาฬ!AJ13</f>
        <v>842257.35999999987</v>
      </c>
      <c r="L9" s="211">
        <f>บึงกาฬ!AK13</f>
        <v>2129415.7999999998</v>
      </c>
      <c r="M9" s="211">
        <f>บึงกาฬ!AL13</f>
        <v>1286603.9300000002</v>
      </c>
      <c r="N9" s="3"/>
      <c r="O9" s="3"/>
      <c r="P9" s="3"/>
      <c r="Q9" s="77">
        <f t="shared" si="0"/>
        <v>842811.86999999965</v>
      </c>
      <c r="R9" s="78">
        <f t="shared" si="1"/>
        <v>938.48206258263542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1245146.8899999999</v>
      </c>
      <c r="K10" s="210">
        <f>บึงกาฬ!AJ14</f>
        <v>1307709.4100000001</v>
      </c>
      <c r="L10" s="211">
        <f>บึงกาฬ!AK14</f>
        <v>2193815.4499999997</v>
      </c>
      <c r="M10" s="211">
        <f>บึงกาฬ!AL14</f>
        <v>1983141.86</v>
      </c>
      <c r="N10" s="3"/>
      <c r="O10" s="3"/>
      <c r="P10" s="3"/>
      <c r="Q10" s="77">
        <f t="shared" si="0"/>
        <v>210673.58999999962</v>
      </c>
      <c r="R10" s="78">
        <f t="shared" si="1"/>
        <v>320.92092598010527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120296.22</v>
      </c>
      <c r="K11" s="210">
        <f>บึงกาฬ!AJ15</f>
        <v>430263.38999999996</v>
      </c>
      <c r="L11" s="211">
        <f>บึงกาฬ!AK15</f>
        <v>2043842.97</v>
      </c>
      <c r="M11" s="211">
        <f>บึงกาฬ!AL15</f>
        <v>1719018.1100000003</v>
      </c>
      <c r="N11" s="3"/>
      <c r="O11" s="3"/>
      <c r="P11" s="3"/>
      <c r="Q11" s="77">
        <f t="shared" si="0"/>
        <v>324824.85999999964</v>
      </c>
      <c r="R11" s="78">
        <f t="shared" si="1"/>
        <v>379.75528985507248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18235.89</v>
      </c>
      <c r="K12" s="210">
        <f>บึงกาฬ!AJ16</f>
        <v>419413.74</v>
      </c>
      <c r="L12" s="211">
        <f>บึงกาฬ!AK16</f>
        <v>1064183.3600000001</v>
      </c>
      <c r="M12" s="211">
        <f>บึงกาฬ!AL16</f>
        <v>987483.69</v>
      </c>
      <c r="N12" s="3"/>
      <c r="O12" s="3"/>
      <c r="P12" s="3"/>
      <c r="Q12" s="77">
        <f t="shared" si="0"/>
        <v>76699.670000000158</v>
      </c>
      <c r="R12" s="78">
        <f t="shared" si="1"/>
        <v>191.36546664269019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247932.5</v>
      </c>
      <c r="K13" s="210">
        <f>บึงกาฬ!AJ17</f>
        <v>523254.24000000005</v>
      </c>
      <c r="L13" s="211">
        <f>บึงกาฬ!AK17</f>
        <v>1510816.42</v>
      </c>
      <c r="M13" s="211">
        <f>บึงกาฬ!AL17</f>
        <v>1012164.79</v>
      </c>
      <c r="N13" s="3"/>
      <c r="O13" s="3"/>
      <c r="P13" s="3"/>
      <c r="Q13" s="77">
        <f t="shared" si="0"/>
        <v>498651.62999999989</v>
      </c>
      <c r="R13" s="78">
        <f t="shared" si="1"/>
        <v>379.98400905432595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509683.41</v>
      </c>
      <c r="K14" s="210">
        <f>บึงกาฬ!AJ18</f>
        <v>583540.8899999999</v>
      </c>
      <c r="L14" s="211">
        <f>บึงกาฬ!AK18</f>
        <v>1059834.9100000001</v>
      </c>
      <c r="M14" s="211">
        <f>บึงกาฬ!AL18</f>
        <v>1286513.1000000001</v>
      </c>
      <c r="N14" s="3"/>
      <c r="O14" s="3"/>
      <c r="P14" s="3"/>
      <c r="Q14" s="77">
        <f t="shared" si="0"/>
        <v>-226678.18999999994</v>
      </c>
      <c r="R14" s="78">
        <f t="shared" si="1"/>
        <v>398.28444569710643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93731.85</v>
      </c>
      <c r="K15" s="210">
        <f>บึงกาฬ!AJ19</f>
        <v>118735.02999999997</v>
      </c>
      <c r="L15" s="211">
        <f>บึงกาฬ!AK19</f>
        <v>1647198.2000000002</v>
      </c>
      <c r="M15" s="211">
        <f>บึงกาฬ!AL19</f>
        <v>1731617.4500000002</v>
      </c>
      <c r="N15" s="3"/>
      <c r="O15" s="3"/>
      <c r="P15" s="3"/>
      <c r="Q15" s="77">
        <f t="shared" si="0"/>
        <v>-84419.25</v>
      </c>
      <c r="R15" s="78">
        <f t="shared" si="1"/>
        <v>399.22399418322834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33407.61</v>
      </c>
      <c r="K16" s="210">
        <f>บึงกาฬ!AJ20</f>
        <v>234045.84999999998</v>
      </c>
      <c r="L16" s="211">
        <f>บึงกาฬ!AK20</f>
        <v>2385446.8600000003</v>
      </c>
      <c r="M16" s="211">
        <f>บึงกาฬ!AL20</f>
        <v>2100523.46</v>
      </c>
      <c r="N16" s="3"/>
      <c r="O16" s="3"/>
      <c r="P16" s="3"/>
      <c r="Q16" s="77">
        <f t="shared" si="0"/>
        <v>284923.40000000037</v>
      </c>
      <c r="R16" s="78">
        <f t="shared" si="1"/>
        <v>337.16563392226152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186573.07</v>
      </c>
      <c r="K17" s="210">
        <f>บึงกาฬ!AJ21</f>
        <v>189376.15</v>
      </c>
      <c r="L17" s="211">
        <f>บึงกาฬ!AK21</f>
        <v>1915134.31</v>
      </c>
      <c r="M17" s="211">
        <f>บึงกาฬ!AL21</f>
        <v>1468417.58</v>
      </c>
      <c r="N17" s="3"/>
      <c r="O17" s="3"/>
      <c r="P17" s="3"/>
      <c r="Q17" s="77">
        <f t="shared" si="0"/>
        <v>446716.73</v>
      </c>
      <c r="R17" s="78">
        <f t="shared" si="1"/>
        <v>456.5278450536353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337648.85</v>
      </c>
      <c r="K18" s="210">
        <f>บึงกาฬ!AJ22</f>
        <v>652354.42999999993</v>
      </c>
      <c r="L18" s="211">
        <f>บึงกาฬ!AK22</f>
        <v>1630715.04</v>
      </c>
      <c r="M18" s="211">
        <f>บึงกาฬ!AL22</f>
        <v>1900423.08</v>
      </c>
      <c r="N18" s="3"/>
      <c r="O18" s="3"/>
      <c r="P18" s="3"/>
      <c r="Q18" s="77">
        <f t="shared" si="0"/>
        <v>-269708.04000000004</v>
      </c>
      <c r="R18" s="78">
        <f t="shared" si="1"/>
        <v>411.48499621498866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376283.69</v>
      </c>
      <c r="K19" s="210">
        <f>บึงกาฬ!AJ23</f>
        <v>-308127.43000000005</v>
      </c>
      <c r="L19" s="211">
        <f>บึงกาฬ!AK23</f>
        <v>908488.8</v>
      </c>
      <c r="M19" s="211">
        <f>บึงกาฬ!AL23</f>
        <v>985164.26000000013</v>
      </c>
      <c r="N19" s="3"/>
      <c r="O19" s="3"/>
      <c r="P19" s="3"/>
      <c r="Q19" s="77">
        <f t="shared" si="0"/>
        <v>-76675.460000000079</v>
      </c>
      <c r="R19" s="78">
        <f t="shared" si="1"/>
        <v>767.95333896872364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5599769.8600000003</v>
      </c>
      <c r="K20" s="215">
        <f>SUM(K5:K19)</f>
        <v>6662435.2300000004</v>
      </c>
      <c r="L20" s="215">
        <f>SUM(L5:L19)</f>
        <v>24910949.849999998</v>
      </c>
      <c r="M20" s="215">
        <f>SUM(M5:M19)</f>
        <v>22480556.790000003</v>
      </c>
      <c r="N20" s="213">
        <v>14</v>
      </c>
      <c r="O20" s="213">
        <v>14</v>
      </c>
      <c r="P20" s="213">
        <f>N20-O20</f>
        <v>0</v>
      </c>
      <c r="Q20" s="77">
        <f t="shared" si="0"/>
        <v>2430393.0599999949</v>
      </c>
      <c r="R20" s="78">
        <f>L20/H20</f>
        <v>397.10748832315755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314547.05</v>
      </c>
      <c r="K22" s="210">
        <f>บึงกาฬ!AJ24</f>
        <v>329128.45</v>
      </c>
      <c r="L22" s="211">
        <f>บึงกาฬ!AK24</f>
        <v>2113404.5099999998</v>
      </c>
      <c r="M22" s="211">
        <f>บึงกาฬ!AL24</f>
        <v>1971333.37</v>
      </c>
      <c r="N22" s="3"/>
      <c r="O22" s="3"/>
      <c r="P22" s="3"/>
      <c r="Q22" s="77">
        <f t="shared" si="0"/>
        <v>142071.13999999966</v>
      </c>
      <c r="R22" s="78">
        <f t="shared" si="1"/>
        <v>342.86250973393896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964635.41</v>
      </c>
      <c r="K23" s="210">
        <f>บึงกาฬ!AJ25</f>
        <v>1041017.9600000001</v>
      </c>
      <c r="L23" s="211">
        <f>บึงกาฬ!AK25</f>
        <v>1895183.56</v>
      </c>
      <c r="M23" s="211">
        <f>บึงกาฬ!AL25</f>
        <v>2507445.85</v>
      </c>
      <c r="N23" s="3"/>
      <c r="O23" s="3"/>
      <c r="P23" s="3"/>
      <c r="Q23" s="77">
        <f t="shared" si="0"/>
        <v>-612262.29</v>
      </c>
      <c r="R23" s="78">
        <f t="shared" si="1"/>
        <v>436.98029974636847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1145975.42</v>
      </c>
      <c r="K24" s="210">
        <f>บึงกาฬ!AJ26</f>
        <v>1934362.67</v>
      </c>
      <c r="L24" s="211">
        <f>บึงกาฬ!AK26</f>
        <v>489778.09</v>
      </c>
      <c r="M24" s="211">
        <f>บึงกาฬ!AL26</f>
        <v>756315.31</v>
      </c>
      <c r="N24" s="3"/>
      <c r="O24" s="3"/>
      <c r="P24" s="3"/>
      <c r="Q24" s="77">
        <f t="shared" si="0"/>
        <v>-266537.22000000003</v>
      </c>
      <c r="R24" s="78">
        <f t="shared" si="1"/>
        <v>132.55158051420841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57302.73</v>
      </c>
      <c r="K25" s="210">
        <f>บึงกาฬ!AJ27</f>
        <v>12985.850000000006</v>
      </c>
      <c r="L25" s="211">
        <f>บึงกาฬ!AK27</f>
        <v>1446224.73</v>
      </c>
      <c r="M25" s="211">
        <f>บึงกาฬ!AL27</f>
        <v>1885212.1400000001</v>
      </c>
      <c r="N25" s="3"/>
      <c r="O25" s="3"/>
      <c r="P25" s="3"/>
      <c r="Q25" s="77">
        <f t="shared" si="0"/>
        <v>-438987.41000000015</v>
      </c>
      <c r="R25" s="78">
        <f t="shared" si="1"/>
        <v>337.82404344779258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248665.2</v>
      </c>
      <c r="K26" s="210">
        <f>บึงกาฬ!AJ28</f>
        <v>415848.58</v>
      </c>
      <c r="L26" s="211">
        <f>บึงกาฬ!AK28</f>
        <v>82936.87</v>
      </c>
      <c r="M26" s="211">
        <f>บึงกาฬ!AL28</f>
        <v>100690.08</v>
      </c>
      <c r="N26" s="3"/>
      <c r="O26" s="3"/>
      <c r="P26" s="3"/>
      <c r="Q26" s="77">
        <f t="shared" si="0"/>
        <v>-17753.210000000006</v>
      </c>
      <c r="R26" s="78">
        <f t="shared" si="1"/>
        <v>31.004437383177567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427341.48</v>
      </c>
      <c r="K27" s="210">
        <f>บึงกาฬ!AJ29</f>
        <v>163325.43</v>
      </c>
      <c r="L27" s="211">
        <f>บึงกาฬ!AK29</f>
        <v>1215834.1800000002</v>
      </c>
      <c r="M27" s="211">
        <f>บึงกาฬ!AL29</f>
        <v>1264324.24</v>
      </c>
      <c r="N27" s="3"/>
      <c r="O27" s="3"/>
      <c r="P27" s="3"/>
      <c r="Q27" s="77">
        <f t="shared" si="0"/>
        <v>-48490.059999999823</v>
      </c>
      <c r="R27" s="78">
        <f t="shared" si="1"/>
        <v>380.18579737335841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1497405.68</v>
      </c>
      <c r="K28" s="210">
        <f>บึงกาฬ!AJ30</f>
        <v>1442051.24</v>
      </c>
      <c r="L28" s="211">
        <f>บึงกาฬ!AK30</f>
        <v>1196631.97</v>
      </c>
      <c r="M28" s="211">
        <f>บึงกาฬ!AL30</f>
        <v>1067666.43</v>
      </c>
      <c r="N28" s="3"/>
      <c r="O28" s="3"/>
      <c r="P28" s="3"/>
      <c r="Q28" s="77">
        <f t="shared" si="0"/>
        <v>128965.54000000004</v>
      </c>
      <c r="R28" s="78">
        <f t="shared" si="1"/>
        <v>645.78087965461407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435692.86</v>
      </c>
      <c r="K29" s="210">
        <f>บึงกาฬ!AJ31</f>
        <v>24945.829999999958</v>
      </c>
      <c r="L29" s="211">
        <f>บึงกาฬ!AK31</f>
        <v>1857540.6</v>
      </c>
      <c r="M29" s="211">
        <f>บึงกาฬ!AL31</f>
        <v>1947059.4300000002</v>
      </c>
      <c r="N29" s="3"/>
      <c r="O29" s="3"/>
      <c r="P29" s="3"/>
      <c r="Q29" s="77">
        <f t="shared" si="0"/>
        <v>-89518.830000000075</v>
      </c>
      <c r="R29" s="78">
        <f t="shared" si="1"/>
        <v>654.75523440253789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491075.71</v>
      </c>
      <c r="K30" s="210">
        <f>บึงกาฬ!AJ32</f>
        <v>402275.72</v>
      </c>
      <c r="L30" s="211">
        <f>บึงกาฬ!AK32</f>
        <v>2125135.5300000003</v>
      </c>
      <c r="M30" s="211">
        <f>บึงกาฬ!AL32</f>
        <v>2407331.5300000003</v>
      </c>
      <c r="N30" s="3"/>
      <c r="O30" s="3"/>
      <c r="P30" s="3"/>
      <c r="Q30" s="77">
        <f t="shared" si="0"/>
        <v>-282196</v>
      </c>
      <c r="R30" s="78">
        <f t="shared" si="1"/>
        <v>305.81889912217588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303473.74</v>
      </c>
      <c r="K31" s="210">
        <f>บึงกาฬ!AJ33</f>
        <v>335534.62</v>
      </c>
      <c r="L31" s="211">
        <f>บึงกาฬ!AK33</f>
        <v>832881.23</v>
      </c>
      <c r="M31" s="211">
        <f>บึงกาฬ!AL33</f>
        <v>912371.79999999993</v>
      </c>
      <c r="N31" s="3"/>
      <c r="O31" s="3"/>
      <c r="P31" s="3"/>
      <c r="Q31" s="77">
        <f t="shared" si="0"/>
        <v>-79490.569999999949</v>
      </c>
      <c r="R31" s="78">
        <f t="shared" si="1"/>
        <v>158.79527740705433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329602.78000000003</v>
      </c>
      <c r="K32" s="210">
        <f>บึงกาฬ!AJ34</f>
        <v>399375.39</v>
      </c>
      <c r="L32" s="211">
        <f>บึงกาฬ!AK34</f>
        <v>862095.56</v>
      </c>
      <c r="M32" s="211">
        <f>บึงกาฬ!AL34</f>
        <v>1056631.08</v>
      </c>
      <c r="N32" s="3"/>
      <c r="O32" s="3"/>
      <c r="P32" s="3"/>
      <c r="Q32" s="77">
        <f t="shared" si="0"/>
        <v>-194535.52000000002</v>
      </c>
      <c r="R32" s="78">
        <f t="shared" si="1"/>
        <v>175.3652481692433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92011.05</v>
      </c>
      <c r="K33" s="210">
        <f>บึงกาฬ!AJ35</f>
        <v>153588.95000000001</v>
      </c>
      <c r="L33" s="211">
        <f>บึงกาฬ!AK35</f>
        <v>1407959.26</v>
      </c>
      <c r="M33" s="211">
        <f>บึงกาฬ!AL35</f>
        <v>1993333.1099999999</v>
      </c>
      <c r="N33" s="3"/>
      <c r="O33" s="3"/>
      <c r="P33" s="3"/>
      <c r="Q33" s="77">
        <f t="shared" si="0"/>
        <v>-585373.84999999986</v>
      </c>
      <c r="R33" s="78">
        <f t="shared" si="1"/>
        <v>943.67242627345843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6307729.1100000003</v>
      </c>
      <c r="K34" s="215">
        <f>SUM(K21:K33)</f>
        <v>6654440.6900000004</v>
      </c>
      <c r="L34" s="215">
        <f>SUM(L21:L33)</f>
        <v>15525606.090000004</v>
      </c>
      <c r="M34" s="215">
        <f>SUM(M21:M33)</f>
        <v>17869714.370000005</v>
      </c>
      <c r="N34" s="213">
        <v>12</v>
      </c>
      <c r="O34" s="213">
        <v>12</v>
      </c>
      <c r="P34" s="213">
        <f>N34-O34</f>
        <v>0</v>
      </c>
      <c r="Q34" s="77">
        <f t="shared" si="0"/>
        <v>-2344108.2800000012</v>
      </c>
      <c r="R34" s="78">
        <f>L34/H34</f>
        <v>325.88065341505404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632291.56999999995</v>
      </c>
      <c r="K36" s="210">
        <f>บึงกาฬ!AJ36</f>
        <v>449599.50999999989</v>
      </c>
      <c r="L36" s="211">
        <f>บึงกาฬ!AK36</f>
        <v>2077225.21</v>
      </c>
      <c r="M36" s="211">
        <f>บึงกาฬ!AL36</f>
        <v>2023196.8699999999</v>
      </c>
      <c r="N36" s="3"/>
      <c r="O36" s="3"/>
      <c r="P36" s="3"/>
      <c r="Q36" s="77">
        <f t="shared" si="0"/>
        <v>54028.340000000084</v>
      </c>
      <c r="R36" s="78">
        <f t="shared" si="1"/>
        <v>331.66616797062107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147436.85999999999</v>
      </c>
      <c r="K37" s="210">
        <f>บึงกาฬ!AJ37</f>
        <v>255506.16999999995</v>
      </c>
      <c r="L37" s="211">
        <f>บึงกาฬ!AK37</f>
        <v>977240.75</v>
      </c>
      <c r="M37" s="211">
        <f>บึงกาฬ!AL37</f>
        <v>1053696.23</v>
      </c>
      <c r="N37" s="3"/>
      <c r="O37" s="3"/>
      <c r="P37" s="3"/>
      <c r="Q37" s="77">
        <f t="shared" si="0"/>
        <v>-76455.479999999981</v>
      </c>
      <c r="R37" s="78">
        <f t="shared" si="1"/>
        <v>229.02290836653387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98539.22</v>
      </c>
      <c r="K38" s="210">
        <f>บึงกาฬ!AJ38</f>
        <v>126543.02000000002</v>
      </c>
      <c r="L38" s="211">
        <f>บึงกาฬ!AK38</f>
        <v>1235886.25</v>
      </c>
      <c r="M38" s="211">
        <f>บึงกาฬ!AL38</f>
        <v>1217291.4700000002</v>
      </c>
      <c r="N38" s="3"/>
      <c r="O38" s="3"/>
      <c r="P38" s="3"/>
      <c r="Q38" s="77">
        <f t="shared" si="0"/>
        <v>18594.779999999795</v>
      </c>
      <c r="R38" s="78">
        <f t="shared" si="1"/>
        <v>218.702220845868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206591.11</v>
      </c>
      <c r="K39" s="210">
        <f>บึงกาฬ!AJ39</f>
        <v>268476.59000000003</v>
      </c>
      <c r="L39" s="211">
        <f>บึงกาฬ!AK39</f>
        <v>668985.71</v>
      </c>
      <c r="M39" s="211">
        <f>บึงกาฬ!AL39</f>
        <v>777857.85</v>
      </c>
      <c r="N39" s="3"/>
      <c r="O39" s="3"/>
      <c r="P39" s="3"/>
      <c r="Q39" s="77">
        <f t="shared" si="0"/>
        <v>-108872.14000000001</v>
      </c>
      <c r="R39" s="78">
        <f t="shared" si="1"/>
        <v>266.63440015942604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204382.29</v>
      </c>
      <c r="K40" s="210">
        <f>บึงกาฬ!AJ40</f>
        <v>254292.96000000002</v>
      </c>
      <c r="L40" s="211">
        <f>บึงกาฬ!AK40</f>
        <v>743155.79</v>
      </c>
      <c r="M40" s="211">
        <f>บึงกาฬ!AL40</f>
        <v>888067.29999999993</v>
      </c>
      <c r="N40" s="3"/>
      <c r="O40" s="3"/>
      <c r="P40" s="3"/>
      <c r="Q40" s="77">
        <f t="shared" si="0"/>
        <v>-144911.50999999989</v>
      </c>
      <c r="R40" s="78">
        <f t="shared" si="1"/>
        <v>343.25902540415706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156120.95999999999</v>
      </c>
      <c r="K41" s="210">
        <f>บึงกาฬ!AJ41</f>
        <v>200108.41999999998</v>
      </c>
      <c r="L41" s="211">
        <f>บึงกาฬ!AK41</f>
        <v>703510.36</v>
      </c>
      <c r="M41" s="211">
        <f>บึงกาฬ!AL41</f>
        <v>874479.29</v>
      </c>
      <c r="N41" s="3"/>
      <c r="O41" s="3"/>
      <c r="P41" s="3"/>
      <c r="Q41" s="77">
        <f t="shared" si="0"/>
        <v>-170968.93000000005</v>
      </c>
      <c r="R41" s="78">
        <f t="shared" si="1"/>
        <v>277.51887968441815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450371.86</v>
      </c>
      <c r="K42" s="210">
        <f>บึงกาฬ!AJ42</f>
        <v>399381.66</v>
      </c>
      <c r="L42" s="211">
        <f>บึงกาฬ!AK42</f>
        <v>1561304.63</v>
      </c>
      <c r="M42" s="211">
        <f>บึงกาฬ!AL42</f>
        <v>1508375.29</v>
      </c>
      <c r="N42" s="3"/>
      <c r="O42" s="3"/>
      <c r="P42" s="3"/>
      <c r="Q42" s="77">
        <f t="shared" si="0"/>
        <v>52929.339999999851</v>
      </c>
      <c r="R42" s="78">
        <f t="shared" si="1"/>
        <v>342.09128615249779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231828.26</v>
      </c>
      <c r="K43" s="210">
        <f>บึงกาฬ!AJ43</f>
        <v>277928.7</v>
      </c>
      <c r="L43" s="211">
        <f>บึงกาฬ!AK43</f>
        <v>831296.92999999993</v>
      </c>
      <c r="M43" s="211">
        <f>บึงกาฬ!AL43</f>
        <v>827783.38</v>
      </c>
      <c r="N43" s="3"/>
      <c r="O43" s="3"/>
      <c r="P43" s="3"/>
      <c r="Q43" s="77">
        <f t="shared" si="0"/>
        <v>3513.5499999999302</v>
      </c>
      <c r="R43" s="78">
        <f t="shared" si="1"/>
        <v>294.26439999999997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425055.41</v>
      </c>
      <c r="K44" s="210">
        <f>บึงกาฬ!AJ44</f>
        <v>361805.51999999996</v>
      </c>
      <c r="L44" s="211">
        <f>บึงกาฬ!AK44</f>
        <v>1145377.6499999999</v>
      </c>
      <c r="M44" s="211">
        <f>บึงกาฬ!AL44</f>
        <v>1422754.8099999998</v>
      </c>
      <c r="N44" s="3"/>
      <c r="O44" s="3"/>
      <c r="P44" s="3"/>
      <c r="Q44" s="77">
        <f t="shared" si="0"/>
        <v>-277377.15999999992</v>
      </c>
      <c r="R44" s="78">
        <f t="shared" si="1"/>
        <v>327.53149842722331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32911.629999999997</v>
      </c>
      <c r="K45" s="210">
        <f>บึงกาฬ!AJ45</f>
        <v>325037.25</v>
      </c>
      <c r="L45" s="211">
        <f>บึงกาฬ!AK45</f>
        <v>1154433.6499999999</v>
      </c>
      <c r="M45" s="211">
        <f>บึงกาฬ!AL45</f>
        <v>1222239.6599999999</v>
      </c>
      <c r="N45" s="3" t="s">
        <v>198</v>
      </c>
      <c r="O45" s="3"/>
      <c r="P45" s="3"/>
      <c r="Q45" s="77">
        <f t="shared" si="0"/>
        <v>-67806.010000000009</v>
      </c>
      <c r="R45" s="78">
        <f t="shared" si="1"/>
        <v>271.88734102684879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283612.94</v>
      </c>
      <c r="K46" s="210">
        <f>บึงกาฬ!AJ46</f>
        <v>261227.09999999998</v>
      </c>
      <c r="L46" s="211">
        <f>บึงกาฬ!AK46</f>
        <v>1301628.4100000001</v>
      </c>
      <c r="M46" s="211">
        <f>บึงกาฬ!AL46</f>
        <v>1267781.1200000001</v>
      </c>
      <c r="N46" s="3"/>
      <c r="O46" s="3"/>
      <c r="P46" s="3"/>
      <c r="Q46" s="77">
        <f t="shared" si="0"/>
        <v>33847.290000000037</v>
      </c>
      <c r="R46" s="78">
        <f t="shared" si="1"/>
        <v>431.14554819476655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2869142.11</v>
      </c>
      <c r="K47" s="215">
        <f>SUM(K35:K46)</f>
        <v>3179906.9</v>
      </c>
      <c r="L47" s="215">
        <f>SUM(L35:L46)</f>
        <v>12400045.340000002</v>
      </c>
      <c r="M47" s="215">
        <f>SUM(M35:M46)</f>
        <v>13083523.27</v>
      </c>
      <c r="N47" s="213">
        <v>11</v>
      </c>
      <c r="O47" s="213">
        <v>11</v>
      </c>
      <c r="P47" s="213">
        <f>N47-O47</f>
        <v>0</v>
      </c>
      <c r="Q47" s="77">
        <f t="shared" si="0"/>
        <v>-683477.92999999784</v>
      </c>
      <c r="R47" s="78">
        <f>L47/H47</f>
        <v>298.50136828675289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297363.11</v>
      </c>
      <c r="K49" s="210">
        <f>บึงกาฬ!AJ47</f>
        <v>549115.2699999999</v>
      </c>
      <c r="L49" s="211">
        <f>บึงกาฬ!AK47</f>
        <v>1090647.29</v>
      </c>
      <c r="M49" s="211">
        <f>บึงกาฬ!AL47</f>
        <v>4443050.8900000006</v>
      </c>
      <c r="N49" s="3"/>
      <c r="O49" s="3"/>
      <c r="P49" s="3"/>
      <c r="Q49" s="77">
        <f t="shared" si="0"/>
        <v>-3352403.6000000006</v>
      </c>
      <c r="R49" s="78">
        <f t="shared" si="1"/>
        <v>386.06983716814159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172982.57</v>
      </c>
      <c r="K50" s="210">
        <f>บึงกาฬ!AJ48</f>
        <v>-684009.61</v>
      </c>
      <c r="L50" s="211">
        <f>บึงกาฬ!AK48</f>
        <v>603613.86</v>
      </c>
      <c r="M50" s="211">
        <f>บึงกาฬ!AL48</f>
        <v>925828.34000000008</v>
      </c>
      <c r="N50" s="3"/>
      <c r="O50" s="3"/>
      <c r="P50" s="3"/>
      <c r="Q50" s="77">
        <f t="shared" si="0"/>
        <v>-322214.4800000001</v>
      </c>
      <c r="R50" s="78">
        <f t="shared" si="1"/>
        <v>158.0968727082242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309834.40999999997</v>
      </c>
      <c r="K51" s="210">
        <f>บึงกาฬ!AJ49</f>
        <v>384168.93</v>
      </c>
      <c r="L51" s="211">
        <f>บึงกาฬ!AK49</f>
        <v>679723.99</v>
      </c>
      <c r="M51" s="211">
        <f>บึงกาฬ!AL49</f>
        <v>875386.52</v>
      </c>
      <c r="N51" s="3"/>
      <c r="O51" s="3"/>
      <c r="P51" s="3"/>
      <c r="Q51" s="77">
        <f t="shared" si="0"/>
        <v>-195662.53000000003</v>
      </c>
      <c r="R51" s="78">
        <f t="shared" si="1"/>
        <v>332.87168952007835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780180.09</v>
      </c>
      <c r="K52" s="215">
        <f>SUM(K48:K51)</f>
        <v>249274.58999999991</v>
      </c>
      <c r="L52" s="215">
        <f>SUM(L48:L51)</f>
        <v>2373985.1399999997</v>
      </c>
      <c r="M52" s="215">
        <f>SUM(M48:M51)</f>
        <v>6244265.75</v>
      </c>
      <c r="N52" s="213">
        <v>3</v>
      </c>
      <c r="O52" s="213">
        <v>3</v>
      </c>
      <c r="P52" s="213">
        <f>N52-O52</f>
        <v>0</v>
      </c>
      <c r="Q52" s="77">
        <f t="shared" si="0"/>
        <v>-3870280.6100000003</v>
      </c>
      <c r="R52" s="78">
        <f>L52/H52</f>
        <v>273.3431364421416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815266.2</v>
      </c>
      <c r="K54" s="210">
        <f>บึงกาฬ!AJ50</f>
        <v>592286.11</v>
      </c>
      <c r="L54" s="211">
        <f>บึงกาฬ!AK50</f>
        <v>1085444.56</v>
      </c>
      <c r="M54" s="211">
        <f>บึงกาฬ!AL50</f>
        <v>1630121.2200000002</v>
      </c>
      <c r="N54" s="3"/>
      <c r="O54" s="3"/>
      <c r="P54" s="3"/>
      <c r="Q54" s="77">
        <f t="shared" si="0"/>
        <v>-544676.66000000015</v>
      </c>
      <c r="R54" s="78">
        <f t="shared" si="1"/>
        <v>372.23750342935529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3129314.27</v>
      </c>
      <c r="K55" s="210">
        <f>บึงกาฬ!AJ51</f>
        <v>268304.45999999996</v>
      </c>
      <c r="L55" s="211">
        <f>บึงกาฬ!AK51</f>
        <v>2473431.9</v>
      </c>
      <c r="M55" s="211">
        <f>บึงกาฬ!AL51</f>
        <v>3615543.4899999998</v>
      </c>
      <c r="N55" s="3"/>
      <c r="O55" s="3"/>
      <c r="P55" s="3"/>
      <c r="Q55" s="77">
        <f t="shared" si="0"/>
        <v>-1142111.5899999999</v>
      </c>
      <c r="R55" s="78">
        <f t="shared" si="1"/>
        <v>252.44252908756889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455961.84</v>
      </c>
      <c r="K56" s="210">
        <f>บึงกาฬ!AJ52</f>
        <v>497877.42</v>
      </c>
      <c r="L56" s="211">
        <f>บึงกาฬ!AK52</f>
        <v>1688392.5699999998</v>
      </c>
      <c r="M56" s="211">
        <f>บึงกาฬ!AL52</f>
        <v>1507392.03</v>
      </c>
      <c r="N56" s="3"/>
      <c r="O56" s="3"/>
      <c r="P56" s="3"/>
      <c r="Q56" s="77">
        <f t="shared" si="0"/>
        <v>181000.5399999998</v>
      </c>
      <c r="R56" s="78">
        <f t="shared" si="1"/>
        <v>348.62534998967578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995216.65</v>
      </c>
      <c r="K57" s="210">
        <f>บึงกาฬ!AJ53</f>
        <v>701905.20000000007</v>
      </c>
      <c r="L57" s="211">
        <f>บึงกาฬ!AK53</f>
        <v>1536714.4100000001</v>
      </c>
      <c r="M57" s="211">
        <f>บึงกาฬ!AL53</f>
        <v>1609236.9500000002</v>
      </c>
      <c r="N57" s="3"/>
      <c r="O57" s="3"/>
      <c r="P57" s="3"/>
      <c r="Q57" s="77">
        <f t="shared" si="0"/>
        <v>-72522.540000000037</v>
      </c>
      <c r="R57" s="78">
        <f t="shared" si="1"/>
        <v>273.87531812511139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5395758.96</v>
      </c>
      <c r="K58" s="215">
        <f>SUM(K53:K57)</f>
        <v>2060373.19</v>
      </c>
      <c r="L58" s="215">
        <f>SUM(L53:L57)</f>
        <v>6783983.4399999995</v>
      </c>
      <c r="M58" s="215">
        <f>SUM(M53:M57)</f>
        <v>8362293.6900000004</v>
      </c>
      <c r="N58" s="213">
        <v>4</v>
      </c>
      <c r="O58" s="213">
        <v>4</v>
      </c>
      <c r="P58" s="213">
        <f>N58-O58</f>
        <v>0</v>
      </c>
      <c r="Q58" s="77">
        <f t="shared" si="0"/>
        <v>-1578310.2500000009</v>
      </c>
      <c r="R58" s="78">
        <f>L58/H58</f>
        <v>292.8169647790055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305932.18</v>
      </c>
      <c r="K60" s="218">
        <f>บึงกาฬ!AJ54</f>
        <v>304843.10000000003</v>
      </c>
      <c r="L60" s="211">
        <f>บึงกาฬ!AK54</f>
        <v>1132837.03</v>
      </c>
      <c r="M60" s="211">
        <f>บึงกาฬ!AL54</f>
        <v>1368899.2100000002</v>
      </c>
      <c r="N60" s="40"/>
      <c r="O60" s="40"/>
      <c r="P60" s="40"/>
      <c r="Q60" s="80">
        <f t="shared" si="0"/>
        <v>-236062.18000000017</v>
      </c>
      <c r="R60" s="192">
        <f t="shared" si="1"/>
        <v>398.18524780316346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366741.54</v>
      </c>
      <c r="K61" s="218">
        <f>บึงกาฬ!AJ55</f>
        <v>396704.79</v>
      </c>
      <c r="L61" s="211">
        <f>บึงกาฬ!AK55</f>
        <v>1447421.88</v>
      </c>
      <c r="M61" s="211">
        <f>บึงกาฬ!AL55</f>
        <v>1568224.9000000001</v>
      </c>
      <c r="N61" s="3"/>
      <c r="O61" s="3"/>
      <c r="P61" s="3"/>
      <c r="Q61" s="77">
        <f t="shared" si="0"/>
        <v>-120803.02000000025</v>
      </c>
      <c r="R61" s="78">
        <f t="shared" si="1"/>
        <v>303.12500104712041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559261.41</v>
      </c>
      <c r="K62" s="211">
        <f>บึงกาฬ!AJ56</f>
        <v>566791.59000000008</v>
      </c>
      <c r="L62" s="211">
        <f>บึงกาฬ!AK56</f>
        <v>1569752.68</v>
      </c>
      <c r="M62" s="211">
        <f>บึงกาฬ!AL56</f>
        <v>1656931.77</v>
      </c>
      <c r="N62" s="3"/>
      <c r="O62" s="3"/>
      <c r="P62" s="3"/>
      <c r="Q62" s="77">
        <f t="shared" si="0"/>
        <v>-87179.090000000084</v>
      </c>
      <c r="R62" s="78">
        <f t="shared" si="1"/>
        <v>648.12249380677122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747092.89</v>
      </c>
      <c r="K63" s="211">
        <f>บึงกาฬ!AJ57</f>
        <v>840291.95000000007</v>
      </c>
      <c r="L63" s="211">
        <f>บึงกาฬ!AK57</f>
        <v>1660620.72</v>
      </c>
      <c r="M63" s="211">
        <f>บึงกาฬ!AL57</f>
        <v>1442093.47</v>
      </c>
      <c r="N63" s="3"/>
      <c r="O63" s="3"/>
      <c r="P63" s="3"/>
      <c r="Q63" s="77">
        <f t="shared" si="0"/>
        <v>218527.25</v>
      </c>
      <c r="R63" s="78">
        <f t="shared" si="1"/>
        <v>384.93757997218358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298664.94</v>
      </c>
      <c r="K64" s="211">
        <f>บึงกาฬ!AJ58</f>
        <v>317338.67</v>
      </c>
      <c r="L64" s="211">
        <f>บึงกาฬ!AK58</f>
        <v>1382218.85</v>
      </c>
      <c r="M64" s="211">
        <f>บึงกาฬ!AL58</f>
        <v>1555763.8</v>
      </c>
      <c r="N64" s="3"/>
      <c r="O64" s="3"/>
      <c r="P64" s="3"/>
      <c r="Q64" s="77">
        <f t="shared" si="0"/>
        <v>-173544.94999999995</v>
      </c>
      <c r="R64" s="78">
        <f t="shared" si="1"/>
        <v>426.61075617283956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151988.46</v>
      </c>
      <c r="K65" s="211">
        <f>บึงกาฬ!AJ59</f>
        <v>293941.08999999997</v>
      </c>
      <c r="L65" s="211">
        <f>บึงกาฬ!AK59</f>
        <v>745114.54</v>
      </c>
      <c r="M65" s="211">
        <f>บึงกาฬ!AL59</f>
        <v>600111.51</v>
      </c>
      <c r="N65" s="40"/>
      <c r="O65" s="40"/>
      <c r="P65" s="40"/>
      <c r="Q65" s="80">
        <f t="shared" si="0"/>
        <v>145003.03000000003</v>
      </c>
      <c r="R65" s="192">
        <f t="shared" si="1"/>
        <v>653.6092456140351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2429681.42</v>
      </c>
      <c r="K66" s="215">
        <f>SUM(K60:K65)</f>
        <v>2719911.19</v>
      </c>
      <c r="L66" s="215">
        <f>SUM(L59:L65)</f>
        <v>7937965.7000000002</v>
      </c>
      <c r="M66" s="215">
        <f>SUM(M59:M65)</f>
        <v>8192024.6600000001</v>
      </c>
      <c r="N66" s="213">
        <v>6</v>
      </c>
      <c r="O66" s="213">
        <v>6</v>
      </c>
      <c r="P66" s="213">
        <f>N66-O66</f>
        <v>0</v>
      </c>
      <c r="Q66" s="77">
        <f t="shared" si="0"/>
        <v>-254058.95999999996</v>
      </c>
      <c r="R66" s="78">
        <f>L66/H66</f>
        <v>423.67451430401366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241000.23</v>
      </c>
      <c r="K68" s="210">
        <f>บึงกาฬ!AJ60</f>
        <v>224016.53000000003</v>
      </c>
      <c r="L68" s="211">
        <f>บึงกาฬ!AK60</f>
        <v>1205084.5899999999</v>
      </c>
      <c r="M68" s="211">
        <f>บึงกาฬ!AL60</f>
        <v>1497994.51</v>
      </c>
      <c r="N68" s="3"/>
      <c r="O68" s="3"/>
      <c r="P68" s="3"/>
      <c r="Q68" s="77">
        <f t="shared" si="0"/>
        <v>-292909.92000000016</v>
      </c>
      <c r="R68" s="78">
        <f t="shared" si="1"/>
        <v>328.36092370572203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243849.74</v>
      </c>
      <c r="K69" s="210">
        <f>บึงกาฬ!AJ61</f>
        <v>290275.88</v>
      </c>
      <c r="L69" s="211">
        <f>บึงกาฬ!AK61</f>
        <v>1806073.54</v>
      </c>
      <c r="M69" s="211">
        <f>บึงกาฬ!AL61</f>
        <v>2043888.54</v>
      </c>
      <c r="N69" s="3"/>
      <c r="O69" s="3"/>
      <c r="P69" s="3"/>
      <c r="Q69" s="77">
        <f t="shared" si="0"/>
        <v>-237815</v>
      </c>
      <c r="R69" s="78">
        <f t="shared" si="1"/>
        <v>517.94480642386009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275276.43</v>
      </c>
      <c r="K70" s="210">
        <f>บึงกาฬ!AJ62</f>
        <v>662712.89</v>
      </c>
      <c r="L70" s="211">
        <f>บึงกาฬ!AK62</f>
        <v>2650947.4900000002</v>
      </c>
      <c r="M70" s="211">
        <f>บึงกาฬ!AL62</f>
        <v>2157627.7399999998</v>
      </c>
      <c r="N70" s="3"/>
      <c r="O70" s="3"/>
      <c r="P70" s="3"/>
      <c r="Q70" s="77">
        <f t="shared" si="0"/>
        <v>493319.75000000047</v>
      </c>
      <c r="R70" s="78">
        <f t="shared" si="1"/>
        <v>421.7224769328667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525359.47</v>
      </c>
      <c r="K71" s="210">
        <f>บึงกาฬ!AJ63</f>
        <v>143638.65000000002</v>
      </c>
      <c r="L71" s="211">
        <f>บึงกาฬ!AK63</f>
        <v>1104805.6400000001</v>
      </c>
      <c r="M71" s="211">
        <f>บึงกาฬ!AL63</f>
        <v>1348245.56</v>
      </c>
      <c r="N71" s="3"/>
      <c r="O71" s="3"/>
      <c r="P71" s="3"/>
      <c r="Q71" s="77">
        <f t="shared" ref="Q71:Q82" si="2">L71-M71</f>
        <v>-243439.91999999993</v>
      </c>
      <c r="R71" s="78">
        <f t="shared" ref="R71:R82" si="3">L71/H71</f>
        <v>321.53831199068691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188141.33</v>
      </c>
      <c r="K72" s="210">
        <f>บึงกาฬ!AJ64</f>
        <v>33454.689999999973</v>
      </c>
      <c r="L72" s="211">
        <f>บึงกาฬ!AK64</f>
        <v>1502371.3599999999</v>
      </c>
      <c r="M72" s="211">
        <f>บึงกาฬ!AL64</f>
        <v>1590051.51</v>
      </c>
      <c r="N72" s="3"/>
      <c r="O72" s="3"/>
      <c r="P72" s="3"/>
      <c r="Q72" s="77">
        <f t="shared" si="2"/>
        <v>-87680.15000000014</v>
      </c>
      <c r="R72" s="78">
        <f t="shared" si="3"/>
        <v>413.99045467070817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174320.76</v>
      </c>
      <c r="K73" s="210">
        <f>บึงกาฬ!AJ65</f>
        <v>164965.29000000004</v>
      </c>
      <c r="L73" s="211">
        <f>บึงกาฬ!AK65</f>
        <v>1422176.77</v>
      </c>
      <c r="M73" s="211">
        <f>บึงกาฬ!AL65</f>
        <v>1533709.08</v>
      </c>
      <c r="N73" s="3"/>
      <c r="O73" s="3"/>
      <c r="P73" s="3"/>
      <c r="Q73" s="77">
        <f t="shared" si="2"/>
        <v>-111532.31000000006</v>
      </c>
      <c r="R73" s="78">
        <f t="shared" si="3"/>
        <v>310.99426415919527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1647947.96</v>
      </c>
      <c r="K74" s="215">
        <f>SUM(K67:K73)</f>
        <v>1519063.9300000002</v>
      </c>
      <c r="L74" s="215">
        <f>SUM(L67:L73)</f>
        <v>9691459.3899999987</v>
      </c>
      <c r="M74" s="215">
        <f>SUM(M67:M73)</f>
        <v>10171516.939999999</v>
      </c>
      <c r="N74" s="213">
        <v>6</v>
      </c>
      <c r="O74" s="213">
        <v>6</v>
      </c>
      <c r="P74" s="213">
        <f>N74-O74</f>
        <v>0</v>
      </c>
      <c r="Q74" s="77">
        <f>L74-M74</f>
        <v>-480057.55000000075</v>
      </c>
      <c r="R74" s="78">
        <f>L74/H74</f>
        <v>386.406418803078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2151266.38</v>
      </c>
      <c r="K76" s="210">
        <f>บึงกาฬ!AJ66</f>
        <v>2190911.7799999998</v>
      </c>
      <c r="L76" s="210">
        <f>บึงกาฬ!AK66</f>
        <v>1133997.19</v>
      </c>
      <c r="M76" s="210">
        <f>บึงกาฬ!AL66</f>
        <v>1027769.76</v>
      </c>
      <c r="N76" s="3"/>
      <c r="O76" s="3"/>
      <c r="P76" s="3"/>
      <c r="Q76" s="77">
        <f t="shared" si="2"/>
        <v>106227.42999999993</v>
      </c>
      <c r="R76" s="78">
        <f t="shared" si="3"/>
        <v>197.1483292767733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750528.33</v>
      </c>
      <c r="K77" s="210">
        <f>บึงกาฬ!AJ67</f>
        <v>549128.49</v>
      </c>
      <c r="L77" s="210">
        <f>บึงกาฬ!AK67</f>
        <v>768020.43</v>
      </c>
      <c r="M77" s="210">
        <f>บึงกาฬ!AL67</f>
        <v>830792.97</v>
      </c>
      <c r="N77" s="3"/>
      <c r="O77" s="3"/>
      <c r="P77" s="3"/>
      <c r="Q77" s="77">
        <f t="shared" si="2"/>
        <v>-62772.539999999921</v>
      </c>
      <c r="R77" s="78">
        <f t="shared" si="3"/>
        <v>175.2271115674196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356263.62</v>
      </c>
      <c r="K78" s="210">
        <f>บึงกาฬ!AJ68</f>
        <v>303818.74</v>
      </c>
      <c r="L78" s="210">
        <f>บึงกาฬ!AK68</f>
        <v>666270.30000000005</v>
      </c>
      <c r="M78" s="210">
        <f>บึงกาฬ!AL68</f>
        <v>587452.95000000007</v>
      </c>
      <c r="N78" s="3"/>
      <c r="O78" s="3"/>
      <c r="P78" s="3"/>
      <c r="Q78" s="77">
        <f t="shared" si="2"/>
        <v>78817.349999999977</v>
      </c>
      <c r="R78" s="78">
        <f t="shared" si="3"/>
        <v>337.69401926001018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619400.72</v>
      </c>
      <c r="K79" s="210">
        <f>บึงกาฬ!AJ69</f>
        <v>503133.11</v>
      </c>
      <c r="L79" s="210">
        <f>บึงกาฬ!AK69</f>
        <v>1229718.21</v>
      </c>
      <c r="M79" s="210">
        <f>บึงกาฬ!AL69</f>
        <v>1400715.6500000001</v>
      </c>
      <c r="N79" s="3"/>
      <c r="O79" s="3"/>
      <c r="P79" s="3"/>
      <c r="Q79" s="77">
        <f t="shared" si="2"/>
        <v>-170997.44000000018</v>
      </c>
      <c r="R79" s="78">
        <f t="shared" si="3"/>
        <v>245.59980227681245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469556.16</v>
      </c>
      <c r="K80" s="210">
        <f>บึงกาฬ!AJ70</f>
        <v>-798112.55</v>
      </c>
      <c r="L80" s="210">
        <f>บึงกาฬ!AK70</f>
        <v>971580.53</v>
      </c>
      <c r="M80" s="210">
        <f>บึงกาฬ!AL70</f>
        <v>1217649.3999999999</v>
      </c>
      <c r="N80" s="3"/>
      <c r="O80" s="3"/>
      <c r="P80" s="3"/>
      <c r="Q80" s="77">
        <f t="shared" si="2"/>
        <v>-246068.86999999988</v>
      </c>
      <c r="R80" s="78">
        <f t="shared" si="3"/>
        <v>182.69660210605491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4347015.21</v>
      </c>
      <c r="K81" s="215">
        <f>SUM(K75:K80)</f>
        <v>2748879.5699999994</v>
      </c>
      <c r="L81" s="215">
        <f>SUM(L75:L80)</f>
        <v>4769586.66</v>
      </c>
      <c r="M81" s="215">
        <f>SUM(M75:M80)</f>
        <v>5064380.7300000004</v>
      </c>
      <c r="N81" s="213">
        <v>5</v>
      </c>
      <c r="O81" s="213">
        <v>5</v>
      </c>
      <c r="P81" s="213">
        <f>N81-O81</f>
        <v>0</v>
      </c>
      <c r="Q81" s="77">
        <f t="shared" si="2"/>
        <v>-294794.0700000003</v>
      </c>
      <c r="R81" s="78">
        <f t="shared" si="3"/>
        <v>212.61474880756029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29377224.719999999</v>
      </c>
      <c r="K82" s="222">
        <f t="shared" si="4"/>
        <v>25794285.290000003</v>
      </c>
      <c r="L82" s="221">
        <f t="shared" si="4"/>
        <v>84393581.609999999</v>
      </c>
      <c r="M82" s="221">
        <f t="shared" si="4"/>
        <v>91468276.200000003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-7074694.5900000036</v>
      </c>
      <c r="R82" s="78">
        <f t="shared" si="3"/>
        <v>337.55137294663962</v>
      </c>
    </row>
    <row r="83" spans="1:18" ht="25.8" customHeight="1" thickTop="1" thickBot="1" x14ac:dyDescent="0.75">
      <c r="A83" s="223"/>
      <c r="B83" s="224"/>
      <c r="C83" s="224"/>
      <c r="D83" s="224"/>
      <c r="E83" s="324" t="s">
        <v>241</v>
      </c>
      <c r="F83" s="325"/>
      <c r="G83" s="326"/>
      <c r="H83" s="225"/>
      <c r="I83" s="223"/>
      <c r="J83" s="226">
        <f>J82/O82</f>
        <v>481593.84786885243</v>
      </c>
      <c r="K83" s="227">
        <f>K82/O82</f>
        <v>422857.13590163941</v>
      </c>
      <c r="L83" s="226">
        <f>L82/O82</f>
        <v>1383501.3378688525</v>
      </c>
      <c r="M83" s="226">
        <f>M82/O82</f>
        <v>1499479.937704918</v>
      </c>
      <c r="N83" s="224"/>
      <c r="O83" s="224"/>
      <c r="P83" s="224"/>
    </row>
    <row r="84" spans="1:18" ht="25.2" customHeight="1" thickTop="1" x14ac:dyDescent="0.7">
      <c r="A84" s="228">
        <v>1</v>
      </c>
      <c r="B84" s="229" t="s">
        <v>44</v>
      </c>
      <c r="C84" s="229" t="s">
        <v>242</v>
      </c>
      <c r="D84" s="229" t="s">
        <v>243</v>
      </c>
      <c r="E84" s="229" t="s">
        <v>23</v>
      </c>
      <c r="F84" s="229" t="s">
        <v>244</v>
      </c>
      <c r="G84" s="229" t="s">
        <v>23</v>
      </c>
      <c r="H84" s="230"/>
      <c r="I84" s="228"/>
      <c r="J84" s="231"/>
      <c r="K84" s="232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1612495.49</v>
      </c>
      <c r="K85" s="210">
        <f>อุดรธานี!AO10</f>
        <v>2211137.9899999998</v>
      </c>
      <c r="L85" s="210">
        <f>อุดรธานี!AP10</f>
        <v>3317231.81</v>
      </c>
      <c r="M85" s="210">
        <f>อุดรธานี!AQ10</f>
        <v>2659720.67</v>
      </c>
      <c r="N85" s="3"/>
      <c r="O85" s="3"/>
      <c r="P85" s="3"/>
      <c r="Q85" s="77">
        <f t="shared" ref="Q85:Q99" si="5">L85-M85</f>
        <v>657511.14000000013</v>
      </c>
      <c r="R85" s="78">
        <f t="shared" ref="R85:R99" si="6">L85/H85</f>
        <v>424.79598027916506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2490921.98</v>
      </c>
      <c r="K86" s="210">
        <f>อุดรธานี!AO11</f>
        <v>2500770.04</v>
      </c>
      <c r="L86" s="210">
        <f>อุดรธานี!AP11</f>
        <v>1922561.26</v>
      </c>
      <c r="M86" s="210">
        <f>อุดรธานี!AQ11</f>
        <v>2097481.52</v>
      </c>
      <c r="N86" s="3"/>
      <c r="O86" s="3"/>
      <c r="P86" s="3"/>
      <c r="Q86" s="77">
        <f t="shared" si="5"/>
        <v>-174920.26</v>
      </c>
      <c r="R86" s="78">
        <f t="shared" si="6"/>
        <v>357.8189577517216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522585.74</v>
      </c>
      <c r="K87" s="210">
        <f>อุดรธานี!AO12</f>
        <v>747330.79</v>
      </c>
      <c r="L87" s="210">
        <f>อุดรธานี!AP12</f>
        <v>1476568.87</v>
      </c>
      <c r="M87" s="210">
        <f>อุดรธานี!AQ12</f>
        <v>1680035.83</v>
      </c>
      <c r="N87" s="3"/>
      <c r="O87" s="3"/>
      <c r="P87" s="3"/>
      <c r="Q87" s="77">
        <f t="shared" si="5"/>
        <v>-203466.95999999996</v>
      </c>
      <c r="R87" s="78">
        <f t="shared" si="6"/>
        <v>321.34251795429816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2138583.16</v>
      </c>
      <c r="K88" s="210">
        <f>อุดรธานี!AO13</f>
        <v>3250416.7499999995</v>
      </c>
      <c r="L88" s="210">
        <f>อุดรธานี!AP13</f>
        <v>4856802.99</v>
      </c>
      <c r="M88" s="210">
        <f>อุดรธานี!AQ13</f>
        <v>3879671.17</v>
      </c>
      <c r="N88" s="3"/>
      <c r="O88" s="3"/>
      <c r="P88" s="3"/>
      <c r="Q88" s="77">
        <f t="shared" si="5"/>
        <v>977131.8200000003</v>
      </c>
      <c r="R88" s="78">
        <f t="shared" si="6"/>
        <v>595.19644485294123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2448560.7999999998</v>
      </c>
      <c r="K89" s="210">
        <f>อุดรธานี!AO14</f>
        <v>3183098.6599999997</v>
      </c>
      <c r="L89" s="210">
        <f>อุดรธานี!AP14</f>
        <v>3667074.0999999996</v>
      </c>
      <c r="M89" s="210">
        <f>อุดรธานี!AQ14</f>
        <v>2654329.2400000002</v>
      </c>
      <c r="N89" s="3"/>
      <c r="O89" s="3"/>
      <c r="P89" s="3"/>
      <c r="Q89" s="77">
        <f t="shared" si="5"/>
        <v>1012744.8599999994</v>
      </c>
      <c r="R89" s="78">
        <f t="shared" si="6"/>
        <v>398.11899902290736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1527881.21</v>
      </c>
      <c r="K90" s="210">
        <f>อุดรธานี!AO15</f>
        <v>1759424.1199999999</v>
      </c>
      <c r="L90" s="210">
        <f>อุดรธานี!AP15</f>
        <v>1500378.73</v>
      </c>
      <c r="M90" s="210">
        <f>อุดรธานี!AQ15</f>
        <v>1213205.1300000001</v>
      </c>
      <c r="N90" s="3"/>
      <c r="O90" s="3"/>
      <c r="P90" s="3"/>
      <c r="Q90" s="77">
        <f t="shared" si="5"/>
        <v>287173.59999999986</v>
      </c>
      <c r="R90" s="78">
        <f t="shared" si="6"/>
        <v>316.5355970464135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2162856.38</v>
      </c>
      <c r="K91" s="210">
        <f>อุดรธานี!AO16</f>
        <v>2789325.93</v>
      </c>
      <c r="L91" s="210">
        <f>อุดรธานี!AP16</f>
        <v>3885624.1900000004</v>
      </c>
      <c r="M91" s="210">
        <f>อุดรธานี!AQ16</f>
        <v>2913742.7099999995</v>
      </c>
      <c r="N91" s="3"/>
      <c r="O91" s="3"/>
      <c r="P91" s="3"/>
      <c r="Q91" s="77">
        <f t="shared" si="5"/>
        <v>971881.48000000091</v>
      </c>
      <c r="R91" s="78">
        <f t="shared" si="6"/>
        <v>467.75300228722767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2030418.38</v>
      </c>
      <c r="K92" s="210">
        <f>อุดรธานี!AO17</f>
        <v>2611234.83</v>
      </c>
      <c r="L92" s="210">
        <f>อุดรธานี!AP17</f>
        <v>3736280.1399999997</v>
      </c>
      <c r="M92" s="210">
        <f>อุดรธานี!AQ17</f>
        <v>3198376</v>
      </c>
      <c r="N92" s="3"/>
      <c r="O92" s="3"/>
      <c r="P92" s="3"/>
      <c r="Q92" s="77">
        <f t="shared" si="5"/>
        <v>537904.13999999966</v>
      </c>
      <c r="R92" s="78">
        <f t="shared" si="6"/>
        <v>410.2196025472112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1895151.34</v>
      </c>
      <c r="K93" s="210">
        <f>อุดรธานี!AO18</f>
        <v>2282089</v>
      </c>
      <c r="L93" s="210">
        <f>อุดรธานี!AP18</f>
        <v>3323313.4800000004</v>
      </c>
      <c r="M93" s="210">
        <f>อุดรธานี!AQ18</f>
        <v>2633636.25</v>
      </c>
      <c r="N93" s="3"/>
      <c r="O93" s="3"/>
      <c r="P93" s="3"/>
      <c r="Q93" s="77">
        <f t="shared" si="5"/>
        <v>689677.23000000045</v>
      </c>
      <c r="R93" s="78">
        <f t="shared" si="6"/>
        <v>521.87711683417092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2215821.4700000002</v>
      </c>
      <c r="K94" s="210">
        <f>อุดรธานี!AO19</f>
        <v>2522276.38</v>
      </c>
      <c r="L94" s="210">
        <f>อุดรธานี!AP19</f>
        <v>2077273.1</v>
      </c>
      <c r="M94" s="210">
        <f>อุดรธานี!AQ19</f>
        <v>1674518.52</v>
      </c>
      <c r="N94" s="3"/>
      <c r="O94" s="3"/>
      <c r="P94" s="3"/>
      <c r="Q94" s="77">
        <f t="shared" si="5"/>
        <v>402754.58000000007</v>
      </c>
      <c r="R94" s="78">
        <f t="shared" si="6"/>
        <v>397.3360941086458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3028351.5</v>
      </c>
      <c r="K95" s="210">
        <f>อุดรธานี!AO20</f>
        <v>3284824.42</v>
      </c>
      <c r="L95" s="210">
        <f>อุดรธานี!AP20</f>
        <v>4303087.43</v>
      </c>
      <c r="M95" s="210">
        <f>อุดรธานี!AQ20</f>
        <v>3449350.6</v>
      </c>
      <c r="N95" s="3"/>
      <c r="O95" s="3"/>
      <c r="P95" s="3"/>
      <c r="Q95" s="77">
        <f t="shared" si="5"/>
        <v>853736.82999999961</v>
      </c>
      <c r="R95" s="78">
        <f t="shared" si="6"/>
        <v>401.33253404215628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2627327.6800000002</v>
      </c>
      <c r="K96" s="210">
        <f>อุดรธานี!AO21</f>
        <v>3164292.88</v>
      </c>
      <c r="L96" s="210">
        <f>อุดรธานี!AP21</f>
        <v>3932215.44</v>
      </c>
      <c r="M96" s="210">
        <f>อุดรธานี!AQ21</f>
        <v>3396321.35</v>
      </c>
      <c r="N96" s="3"/>
      <c r="O96" s="3"/>
      <c r="P96" s="3"/>
      <c r="Q96" s="77">
        <f t="shared" si="5"/>
        <v>535894.08999999985</v>
      </c>
      <c r="R96" s="78">
        <f t="shared" si="6"/>
        <v>430.26758288653025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3083557.64</v>
      </c>
      <c r="K97" s="210">
        <f>อุดรธานี!AO22</f>
        <v>5994403.5100000007</v>
      </c>
      <c r="L97" s="210">
        <f>อุดรธานี!AP22</f>
        <v>4763552.29</v>
      </c>
      <c r="M97" s="210">
        <f>อุดรธานี!AQ22</f>
        <v>4103829.95</v>
      </c>
      <c r="N97" s="3"/>
      <c r="O97" s="3"/>
      <c r="P97" s="3"/>
      <c r="Q97" s="77">
        <f t="shared" si="5"/>
        <v>659722.33999999985</v>
      </c>
      <c r="R97" s="78">
        <f t="shared" si="6"/>
        <v>340.47261024944606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2011302.34</v>
      </c>
      <c r="K98" s="210">
        <f>อุดรธานี!AO23</f>
        <v>2272319.3400000003</v>
      </c>
      <c r="L98" s="210">
        <f>อุดรธานี!AP23</f>
        <v>2957696.13</v>
      </c>
      <c r="M98" s="210">
        <f>อุดรธานี!AQ23</f>
        <v>2442807.19</v>
      </c>
      <c r="N98" s="3"/>
      <c r="O98" s="3"/>
      <c r="P98" s="3"/>
      <c r="Q98" s="77">
        <f t="shared" si="5"/>
        <v>514888.93999999994</v>
      </c>
      <c r="R98" s="78">
        <f t="shared" si="6"/>
        <v>462.71841833541924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1170850.82</v>
      </c>
      <c r="K99" s="210">
        <f>อุดรธานี!AO24</f>
        <v>1389898.9800000002</v>
      </c>
      <c r="L99" s="210">
        <f>อุดรธานี!AP24</f>
        <v>1777460.64</v>
      </c>
      <c r="M99" s="210">
        <f>อุดรธานี!AQ24</f>
        <v>1380618.73</v>
      </c>
      <c r="N99" s="3"/>
      <c r="O99" s="3"/>
      <c r="P99" s="3"/>
      <c r="Q99" s="77">
        <f t="shared" si="5"/>
        <v>396841.90999999992</v>
      </c>
      <c r="R99" s="78">
        <f t="shared" si="6"/>
        <v>365.88321119802384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1297119.06</v>
      </c>
      <c r="K100" s="210">
        <f>อุดรธานี!AO25</f>
        <v>1760087.12</v>
      </c>
      <c r="L100" s="210">
        <f>อุดรธานี!AP25</f>
        <v>2617220.5099999998</v>
      </c>
      <c r="M100" s="210">
        <f>อุดรธานี!AQ25</f>
        <v>2238723.38</v>
      </c>
      <c r="N100" s="3"/>
      <c r="O100" s="3"/>
      <c r="P100" s="3"/>
      <c r="Q100" s="77">
        <f t="shared" ref="Q100:Q162" si="7">L100-M100</f>
        <v>378497.12999999989</v>
      </c>
      <c r="R100" s="78">
        <f t="shared" ref="R100:R162" si="8">L100/H100</f>
        <v>519.4959329098848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1241980.9099999999</v>
      </c>
      <c r="K101" s="210">
        <f>อุดรธานี!AO26</f>
        <v>1837230.7499999998</v>
      </c>
      <c r="L101" s="210">
        <f>อุดรธานี!AP26</f>
        <v>1772964.52</v>
      </c>
      <c r="M101" s="210">
        <f>อุดรธานี!AQ26</f>
        <v>1389183.9200000002</v>
      </c>
      <c r="N101" s="3"/>
      <c r="O101" s="3"/>
      <c r="P101" s="3"/>
      <c r="Q101" s="77">
        <f t="shared" si="7"/>
        <v>383780.59999999986</v>
      </c>
      <c r="R101" s="78">
        <f t="shared" si="8"/>
        <v>352.75855949064862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1768341.75</v>
      </c>
      <c r="K102" s="210">
        <f>อุดรธานี!AO27</f>
        <v>2488388.61</v>
      </c>
      <c r="L102" s="210">
        <f>อุดรธานี!AP27</f>
        <v>3296412.6399999997</v>
      </c>
      <c r="M102" s="210">
        <f>อุดรธานี!AQ27</f>
        <v>2468974.4999999995</v>
      </c>
      <c r="N102" s="3"/>
      <c r="O102" s="3"/>
      <c r="P102" s="3"/>
      <c r="Q102" s="77">
        <f t="shared" si="7"/>
        <v>827438.14000000013</v>
      </c>
      <c r="R102" s="78">
        <f t="shared" si="8"/>
        <v>718.17268845315891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2720875.69</v>
      </c>
      <c r="K103" s="210">
        <f>อุดรธานี!AO28</f>
        <v>2997136.8999999994</v>
      </c>
      <c r="L103" s="210">
        <f>อุดรธานี!AP28</f>
        <v>2270644.7400000002</v>
      </c>
      <c r="M103" s="210">
        <f>อุดรธานี!AQ28</f>
        <v>1798081.4699999997</v>
      </c>
      <c r="N103" s="3"/>
      <c r="O103" s="3"/>
      <c r="P103" s="3"/>
      <c r="Q103" s="77">
        <f t="shared" si="7"/>
        <v>472563.27000000048</v>
      </c>
      <c r="R103" s="78">
        <f t="shared" si="8"/>
        <v>293.93459417475731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2033595.98</v>
      </c>
      <c r="K104" s="210">
        <f>อุดรธานี!AO29</f>
        <v>2182031.1500000004</v>
      </c>
      <c r="L104" s="210">
        <f>อุดรธานี!AP29</f>
        <v>2284453.15</v>
      </c>
      <c r="M104" s="210">
        <f>อุดรธานี!AQ29</f>
        <v>2436120.4399999995</v>
      </c>
      <c r="N104" s="3"/>
      <c r="O104" s="3"/>
      <c r="P104" s="3"/>
      <c r="Q104" s="77">
        <f t="shared" si="7"/>
        <v>-151667.28999999957</v>
      </c>
      <c r="R104" s="78">
        <f t="shared" si="8"/>
        <v>406.34172002845963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839859.65</v>
      </c>
      <c r="K105" s="210">
        <f>อุดรธานี!AO30</f>
        <v>1228137.6499999999</v>
      </c>
      <c r="L105" s="210">
        <f>อุดรธานี!AP30</f>
        <v>1765356.88</v>
      </c>
      <c r="M105" s="210">
        <f>อุดรธานี!AQ30</f>
        <v>1337367.43</v>
      </c>
      <c r="N105" s="3"/>
      <c r="O105" s="3"/>
      <c r="P105" s="3"/>
      <c r="Q105" s="77">
        <f t="shared" si="7"/>
        <v>427989.44999999995</v>
      </c>
      <c r="R105" s="78">
        <f t="shared" si="8"/>
        <v>306.91183588317108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878737.64</v>
      </c>
      <c r="K106" s="210">
        <f>อุดรธานี!AO31</f>
        <v>983665.20000000019</v>
      </c>
      <c r="L106" s="210">
        <f>อุดรธานี!AP31</f>
        <v>1839566.5799999998</v>
      </c>
      <c r="M106" s="210">
        <f>อุดรธานี!AQ31</f>
        <v>1534047.6</v>
      </c>
      <c r="N106" s="3"/>
      <c r="O106" s="3"/>
      <c r="P106" s="3"/>
      <c r="Q106" s="77">
        <f t="shared" si="7"/>
        <v>305518.97999999975</v>
      </c>
      <c r="R106" s="78">
        <f t="shared" si="8"/>
        <v>496.37522396114406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2641095.2999999998</v>
      </c>
      <c r="K107" s="210">
        <f>อุดรธานี!AO32</f>
        <v>3136761.83</v>
      </c>
      <c r="L107" s="210">
        <f>อุดรธานี!AP32</f>
        <v>3536861.41</v>
      </c>
      <c r="M107" s="210">
        <f>อุดรธานี!AQ32</f>
        <v>2549337.79</v>
      </c>
      <c r="N107" s="3"/>
      <c r="O107" s="3"/>
      <c r="P107" s="3"/>
      <c r="Q107" s="77">
        <f t="shared" si="7"/>
        <v>987523.62000000011</v>
      </c>
      <c r="R107" s="78">
        <f t="shared" si="8"/>
        <v>546.7400541041892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2207560.34</v>
      </c>
      <c r="K108" s="210">
        <f>อุดรธานี!AO33</f>
        <v>2635607.0499999998</v>
      </c>
      <c r="L108" s="210">
        <f>อุดรธานี!AP33</f>
        <v>3828879.6599999997</v>
      </c>
      <c r="M108" s="210">
        <f>อุดรธานี!AQ33</f>
        <v>3191045.79</v>
      </c>
      <c r="N108" s="3"/>
      <c r="O108" s="3"/>
      <c r="P108" s="3"/>
      <c r="Q108" s="77">
        <f t="shared" si="7"/>
        <v>637833.86999999965</v>
      </c>
      <c r="R108" s="78">
        <f t="shared" si="8"/>
        <v>446.51657842565595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841206.29</v>
      </c>
      <c r="K109" s="210">
        <f>อุดรธานี!AO34</f>
        <v>1432668.55</v>
      </c>
      <c r="L109" s="210">
        <f>อุดรธานี!AP34</f>
        <v>1913565.07</v>
      </c>
      <c r="M109" s="210">
        <f>อุดรธานี!AQ34</f>
        <v>1148394.29</v>
      </c>
      <c r="N109" s="3"/>
      <c r="O109" s="3"/>
      <c r="P109" s="3"/>
      <c r="Q109" s="77">
        <f t="shared" si="7"/>
        <v>765170.78</v>
      </c>
      <c r="R109" s="78">
        <f t="shared" si="8"/>
        <v>707.67938979289943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1641868.79</v>
      </c>
      <c r="K110" s="210">
        <f>อุดรธานี!AO35</f>
        <v>1985401.5300000003</v>
      </c>
      <c r="L110" s="210">
        <f>อุดรธานี!AP35</f>
        <v>2302948.0099999998</v>
      </c>
      <c r="M110" s="210">
        <f>อุดรธานี!AQ35</f>
        <v>2686895.04</v>
      </c>
      <c r="N110" s="3"/>
      <c r="O110" s="3"/>
      <c r="P110" s="3"/>
      <c r="Q110" s="77">
        <f t="shared" si="7"/>
        <v>-383947.03000000026</v>
      </c>
      <c r="R110" s="78">
        <f t="shared" si="8"/>
        <v>415.61956506045834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49078907.329999983</v>
      </c>
      <c r="K111" s="233">
        <f>SUM(K84:K110)</f>
        <v>62629959.959999986</v>
      </c>
      <c r="L111" s="215">
        <f>SUM(L84:L110)</f>
        <v>74925993.769999996</v>
      </c>
      <c r="M111" s="215">
        <f>SUM(M84:M110)</f>
        <v>62155816.509999998</v>
      </c>
      <c r="N111" s="213">
        <v>26</v>
      </c>
      <c r="O111" s="213">
        <v>26</v>
      </c>
      <c r="P111" s="213">
        <f>N111-O111</f>
        <v>0</v>
      </c>
      <c r="Q111" s="77">
        <f t="shared" si="7"/>
        <v>12770177.259999998</v>
      </c>
      <c r="R111" s="78">
        <f>L111/H111</f>
        <v>428.76350519888524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940652.92</v>
      </c>
      <c r="K113" s="210">
        <f>อุดรธานี!AO36</f>
        <v>992472.37</v>
      </c>
      <c r="L113" s="210">
        <f>อุดรธานี!AP36</f>
        <v>960330.56</v>
      </c>
      <c r="M113" s="210">
        <f>อุดรธานี!AQ36</f>
        <v>1744422.76</v>
      </c>
      <c r="N113" s="3"/>
      <c r="O113" s="3"/>
      <c r="P113" s="3"/>
      <c r="Q113" s="77">
        <f t="shared" si="7"/>
        <v>-784092.2</v>
      </c>
      <c r="R113" s="78">
        <f t="shared" si="8"/>
        <v>280.22484972278966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1868255.89</v>
      </c>
      <c r="K114" s="210">
        <f>อุดรธานี!AO37</f>
        <v>1552171.67</v>
      </c>
      <c r="L114" s="210">
        <f>อุดรธานี!AP37</f>
        <v>1850600.9400000002</v>
      </c>
      <c r="M114" s="210">
        <f>อุดรธานี!AQ37</f>
        <v>1965232.62</v>
      </c>
      <c r="N114" s="3"/>
      <c r="O114" s="3"/>
      <c r="P114" s="3"/>
      <c r="Q114" s="77">
        <f t="shared" si="7"/>
        <v>-114631.67999999993</v>
      </c>
      <c r="R114" s="78">
        <f t="shared" si="8"/>
        <v>458.06953960396044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704930.1</v>
      </c>
      <c r="K115" s="210">
        <f>อุดรธานี!AO38</f>
        <v>782539.17</v>
      </c>
      <c r="L115" s="210">
        <f>อุดรธานี!AP38</f>
        <v>2223658.69</v>
      </c>
      <c r="M115" s="210">
        <f>อุดรธานี!AQ38</f>
        <v>2603363.08</v>
      </c>
      <c r="N115" s="3"/>
      <c r="O115" s="3"/>
      <c r="P115" s="3"/>
      <c r="Q115" s="77">
        <f t="shared" si="7"/>
        <v>-379704.39000000013</v>
      </c>
      <c r="R115" s="78">
        <f t="shared" si="8"/>
        <v>588.73674609478417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543685.17000000004</v>
      </c>
      <c r="K116" s="210">
        <f>อุดรธานี!AO39</f>
        <v>652256.28</v>
      </c>
      <c r="L116" s="210">
        <f>อุดรธานี!AP39</f>
        <v>1214068.8700000001</v>
      </c>
      <c r="M116" s="210">
        <f>อุดรธานี!AQ39</f>
        <v>1426358.83</v>
      </c>
      <c r="N116" s="3"/>
      <c r="O116" s="3"/>
      <c r="P116" s="3"/>
      <c r="Q116" s="77">
        <f t="shared" si="7"/>
        <v>-212289.95999999996</v>
      </c>
      <c r="R116" s="78">
        <f t="shared" si="8"/>
        <v>334.54639570129513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3287506.12</v>
      </c>
      <c r="K117" s="210">
        <f>อุดรธานี!AO40</f>
        <v>3440206.4200000004</v>
      </c>
      <c r="L117" s="210">
        <f>อุดรธานี!AP40</f>
        <v>2711310.13</v>
      </c>
      <c r="M117" s="210">
        <f>อุดรธานี!AQ40</f>
        <v>2521204.5500000003</v>
      </c>
      <c r="N117" s="3"/>
      <c r="O117" s="3"/>
      <c r="P117" s="3"/>
      <c r="Q117" s="77">
        <f t="shared" si="7"/>
        <v>190105.57999999961</v>
      </c>
      <c r="R117" s="78">
        <f t="shared" si="8"/>
        <v>367.63527186440677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1586816.4</v>
      </c>
      <c r="K118" s="210">
        <f>อุดรธานี!AO41</f>
        <v>1637218.39</v>
      </c>
      <c r="L118" s="210">
        <f>อุดรธานี!AP41</f>
        <v>2562442.91</v>
      </c>
      <c r="M118" s="210">
        <f>อุดรธานี!AQ41</f>
        <v>2847841.49</v>
      </c>
      <c r="N118" s="3"/>
      <c r="O118" s="3"/>
      <c r="P118" s="3"/>
      <c r="Q118" s="77">
        <f t="shared" si="7"/>
        <v>-285398.58000000007</v>
      </c>
      <c r="R118" s="78">
        <f t="shared" si="8"/>
        <v>354.90899030470916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658427.9</v>
      </c>
      <c r="K119" s="210">
        <f>อุดรธานี!AO42</f>
        <v>771471.66000000015</v>
      </c>
      <c r="L119" s="210">
        <f>อุดรธานี!AP42</f>
        <v>1745956.92</v>
      </c>
      <c r="M119" s="210">
        <f>อุดรธานี!AQ42</f>
        <v>1795353.9500000002</v>
      </c>
      <c r="N119" s="3"/>
      <c r="O119" s="3"/>
      <c r="P119" s="3"/>
      <c r="Q119" s="77">
        <f t="shared" si="7"/>
        <v>-49397.030000000261</v>
      </c>
      <c r="R119" s="78">
        <f t="shared" si="8"/>
        <v>595.28023184452775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927112.39</v>
      </c>
      <c r="K120" s="210">
        <f>อุดรธานี!AO43</f>
        <v>912956.04</v>
      </c>
      <c r="L120" s="210">
        <f>อุดรธานี!AP43</f>
        <v>1589128.3299999998</v>
      </c>
      <c r="M120" s="210">
        <f>อุดรธานี!AQ43</f>
        <v>1630508.23</v>
      </c>
      <c r="N120" s="3"/>
      <c r="O120" s="3"/>
      <c r="P120" s="3"/>
      <c r="Q120" s="77">
        <f t="shared" si="7"/>
        <v>-41379.90000000014</v>
      </c>
      <c r="R120" s="78">
        <f t="shared" si="8"/>
        <v>467.39068529411759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792121.53</v>
      </c>
      <c r="K121" s="210">
        <f>อุดรธานี!AO44</f>
        <v>799503.61</v>
      </c>
      <c r="L121" s="210">
        <f>อุดรธานี!AP44</f>
        <v>1413402.34</v>
      </c>
      <c r="M121" s="210">
        <f>อุดรธานี!AQ44</f>
        <v>1431155.6500000001</v>
      </c>
      <c r="N121" s="3"/>
      <c r="O121" s="3"/>
      <c r="P121" s="3"/>
      <c r="Q121" s="77">
        <f t="shared" si="7"/>
        <v>-17753.310000000056</v>
      </c>
      <c r="R121" s="78">
        <f t="shared" si="8"/>
        <v>692.5048211660951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933667.5</v>
      </c>
      <c r="K122" s="210">
        <f>อุดรธานี!AO45</f>
        <v>942933.13</v>
      </c>
      <c r="L122" s="210">
        <f>อุดรธานี!AP45</f>
        <v>1257695.9100000001</v>
      </c>
      <c r="M122" s="210">
        <f>อุดรธานี!AQ45</f>
        <v>1425659.66</v>
      </c>
      <c r="N122" s="3"/>
      <c r="O122" s="3"/>
      <c r="P122" s="3"/>
      <c r="Q122" s="77">
        <f t="shared" si="7"/>
        <v>-167963.74999999977</v>
      </c>
      <c r="R122" s="78">
        <f t="shared" si="8"/>
        <v>336.46225521669345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1488917.51</v>
      </c>
      <c r="K123" s="210">
        <f>อุดรธานี!AO46</f>
        <v>1462528.83</v>
      </c>
      <c r="L123" s="210">
        <f>อุดรธานี!AP46</f>
        <v>1482923.1700000002</v>
      </c>
      <c r="M123" s="210">
        <f>อุดรธานี!AQ46</f>
        <v>1749656.89</v>
      </c>
      <c r="N123" s="3"/>
      <c r="O123" s="3"/>
      <c r="P123" s="3"/>
      <c r="Q123" s="77">
        <f t="shared" si="7"/>
        <v>-266733.71999999974</v>
      </c>
      <c r="R123" s="78">
        <f t="shared" si="8"/>
        <v>414.91974538332403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13732093.43</v>
      </c>
      <c r="K124" s="215">
        <f>SUM(K112:K123)</f>
        <v>13946257.57</v>
      </c>
      <c r="L124" s="215">
        <f>SUM(L112:L123)</f>
        <v>19011518.770000003</v>
      </c>
      <c r="M124" s="215">
        <f>SUM(M112:M123)</f>
        <v>21140757.710000001</v>
      </c>
      <c r="N124" s="213">
        <v>11</v>
      </c>
      <c r="O124" s="213">
        <v>11</v>
      </c>
      <c r="P124" s="213">
        <f>N124-O124</f>
        <v>0</v>
      </c>
      <c r="Q124" s="77">
        <f t="shared" si="7"/>
        <v>-2129238.9399999976</v>
      </c>
      <c r="R124" s="78">
        <f>L124/H124</f>
        <v>421.03731164459413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253740.1</v>
      </c>
      <c r="K126" s="210">
        <f>อุดรธานี!AO47</f>
        <v>554637.01</v>
      </c>
      <c r="L126" s="210">
        <f>อุดรธานี!AP47</f>
        <v>1514818.46</v>
      </c>
      <c r="M126" s="210">
        <f>อุดรธานี!AQ47</f>
        <v>1296770.42</v>
      </c>
      <c r="N126" s="3"/>
      <c r="O126" s="3"/>
      <c r="P126" s="3"/>
      <c r="Q126" s="77">
        <f t="shared" si="7"/>
        <v>218048.04000000004</v>
      </c>
      <c r="R126" s="78">
        <f t="shared" si="8"/>
        <v>462.2576930119011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364630.6</v>
      </c>
      <c r="K127" s="210">
        <f>อุดรธานี!AO48</f>
        <v>426146.83999999997</v>
      </c>
      <c r="L127" s="210">
        <f>อุดรธานี!AP48</f>
        <v>2201629.5099999998</v>
      </c>
      <c r="M127" s="210">
        <f>อุดรธานี!AQ48</f>
        <v>1834142.1500000001</v>
      </c>
      <c r="N127" s="3"/>
      <c r="O127" s="3"/>
      <c r="P127" s="3"/>
      <c r="Q127" s="77">
        <f t="shared" si="7"/>
        <v>367487.35999999964</v>
      </c>
      <c r="R127" s="78">
        <f t="shared" si="8"/>
        <v>645.44987100557012</v>
      </c>
    </row>
    <row r="128" spans="1:18" s="195" customFormat="1" ht="24.6" customHeight="1" x14ac:dyDescent="0.7">
      <c r="A128" s="234">
        <v>4</v>
      </c>
      <c r="B128" s="235" t="s">
        <v>44</v>
      </c>
      <c r="C128" s="235" t="s">
        <v>11</v>
      </c>
      <c r="D128" s="235" t="s">
        <v>67</v>
      </c>
      <c r="E128" s="235" t="s">
        <v>12</v>
      </c>
      <c r="F128" s="235" t="s">
        <v>141</v>
      </c>
      <c r="G128" s="235" t="s">
        <v>618</v>
      </c>
      <c r="H128" s="236">
        <v>2894</v>
      </c>
      <c r="I128" s="70">
        <v>2</v>
      </c>
      <c r="J128" s="209">
        <f>อุดรธานี!F49</f>
        <v>293356.63</v>
      </c>
      <c r="K128" s="210">
        <f>อุดรธานี!AO49</f>
        <v>388808.00000000006</v>
      </c>
      <c r="L128" s="210">
        <f>อุดรธานี!AP49</f>
        <v>1457937.3199999998</v>
      </c>
      <c r="M128" s="210">
        <f>อุดรธานี!AQ49</f>
        <v>1195419.45</v>
      </c>
      <c r="N128" s="235"/>
      <c r="O128" s="235"/>
      <c r="P128" s="235"/>
      <c r="Q128" s="194">
        <f t="shared" si="7"/>
        <v>262517.86999999988</v>
      </c>
      <c r="R128" s="194">
        <f t="shared" si="8"/>
        <v>503.77930891499648</v>
      </c>
    </row>
    <row r="129" spans="1:18" s="195" customFormat="1" ht="24.6" customHeight="1" x14ac:dyDescent="0.7">
      <c r="A129" s="234">
        <v>5</v>
      </c>
      <c r="B129" s="235" t="s">
        <v>44</v>
      </c>
      <c r="C129" s="235" t="s">
        <v>11</v>
      </c>
      <c r="D129" s="235" t="s">
        <v>67</v>
      </c>
      <c r="E129" s="235" t="s">
        <v>12</v>
      </c>
      <c r="F129" s="235" t="s">
        <v>141</v>
      </c>
      <c r="G129" s="235" t="s">
        <v>619</v>
      </c>
      <c r="H129" s="236">
        <v>2458</v>
      </c>
      <c r="I129" s="70">
        <v>2</v>
      </c>
      <c r="J129" s="209">
        <f>อุดรธานี!F50</f>
        <v>56172.66</v>
      </c>
      <c r="K129" s="210">
        <f>อุดรธานี!AO50</f>
        <v>178514.76</v>
      </c>
      <c r="L129" s="210">
        <f>อุดรธานี!AP50</f>
        <v>1418687.71</v>
      </c>
      <c r="M129" s="210">
        <f>อุดรธานี!AQ50</f>
        <v>1456528.8499999999</v>
      </c>
      <c r="N129" s="235"/>
      <c r="O129" s="235"/>
      <c r="P129" s="235"/>
      <c r="Q129" s="194">
        <f t="shared" si="7"/>
        <v>-37841.139999999898</v>
      </c>
      <c r="R129" s="194">
        <f t="shared" si="8"/>
        <v>577.17156631407647</v>
      </c>
    </row>
    <row r="130" spans="1:18" s="195" customFormat="1" ht="24.6" customHeight="1" x14ac:dyDescent="0.7">
      <c r="A130" s="234">
        <v>6</v>
      </c>
      <c r="B130" s="235" t="s">
        <v>44</v>
      </c>
      <c r="C130" s="235" t="s">
        <v>11</v>
      </c>
      <c r="D130" s="235" t="s">
        <v>67</v>
      </c>
      <c r="E130" s="235" t="s">
        <v>12</v>
      </c>
      <c r="F130" s="235" t="s">
        <v>141</v>
      </c>
      <c r="G130" s="235" t="s">
        <v>620</v>
      </c>
      <c r="H130" s="236">
        <v>5253</v>
      </c>
      <c r="I130" s="70">
        <v>4</v>
      </c>
      <c r="J130" s="209">
        <f>อุดรธานี!F51</f>
        <v>681253.84</v>
      </c>
      <c r="K130" s="210">
        <f>อุดรธานี!AO51</f>
        <v>1215765.1200000001</v>
      </c>
      <c r="L130" s="210">
        <f>อุดรธานี!AP51</f>
        <v>2636106.2800000003</v>
      </c>
      <c r="M130" s="210">
        <f>อุดรธานี!AQ51</f>
        <v>2317450.4899999998</v>
      </c>
      <c r="N130" s="235"/>
      <c r="O130" s="235"/>
      <c r="P130" s="235"/>
      <c r="Q130" s="194">
        <f t="shared" si="7"/>
        <v>318655.7900000005</v>
      </c>
      <c r="R130" s="194">
        <f t="shared" si="8"/>
        <v>501.82872263468499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6">
        <v>2165</v>
      </c>
      <c r="I131" s="70">
        <v>2</v>
      </c>
      <c r="J131" s="209">
        <f>อุดรธานี!F52</f>
        <v>415625.3</v>
      </c>
      <c r="K131" s="210">
        <f>อุดรธานี!AO52</f>
        <v>819566</v>
      </c>
      <c r="L131" s="210">
        <f>อุดรธานี!AP52</f>
        <v>1740325.8599999999</v>
      </c>
      <c r="M131" s="210">
        <f>อุดรธานี!AQ52</f>
        <v>1313574.71</v>
      </c>
      <c r="N131" s="3"/>
      <c r="O131" s="3"/>
      <c r="P131" s="3"/>
      <c r="Q131" s="196">
        <f t="shared" si="7"/>
        <v>426751.14999999991</v>
      </c>
      <c r="R131" s="197">
        <f t="shared" si="8"/>
        <v>803.8456628175519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6">
        <v>2520</v>
      </c>
      <c r="I132" s="70">
        <v>2</v>
      </c>
      <c r="J132" s="209">
        <f>อุดรธานี!F53</f>
        <v>178085.78</v>
      </c>
      <c r="K132" s="210">
        <f>อุดรธานี!AO53</f>
        <v>335018.7</v>
      </c>
      <c r="L132" s="210">
        <f>อุดรธานี!AP53</f>
        <v>1369870.37</v>
      </c>
      <c r="M132" s="210">
        <f>อุดรธานี!AQ53</f>
        <v>1321351.82</v>
      </c>
      <c r="N132" s="3"/>
      <c r="O132" s="3"/>
      <c r="P132" s="3"/>
      <c r="Q132" s="196">
        <f t="shared" si="7"/>
        <v>48518.550000000047</v>
      </c>
      <c r="R132" s="197">
        <f t="shared" si="8"/>
        <v>543.59935317460327</v>
      </c>
    </row>
    <row r="133" spans="1:18" s="195" customFormat="1" ht="24.6" customHeight="1" x14ac:dyDescent="0.7">
      <c r="A133" s="234">
        <v>9</v>
      </c>
      <c r="B133" s="235" t="s">
        <v>44</v>
      </c>
      <c r="C133" s="235" t="s">
        <v>11</v>
      </c>
      <c r="D133" s="235" t="s">
        <v>67</v>
      </c>
      <c r="E133" s="235" t="s">
        <v>12</v>
      </c>
      <c r="F133" s="235" t="s">
        <v>141</v>
      </c>
      <c r="G133" s="235" t="s">
        <v>623</v>
      </c>
      <c r="H133" s="236">
        <v>7151</v>
      </c>
      <c r="I133" s="70">
        <v>5</v>
      </c>
      <c r="J133" s="209">
        <f>อุดรธานี!F54</f>
        <v>625838.04</v>
      </c>
      <c r="K133" s="210">
        <f>อุดรธานี!AO54</f>
        <v>979931.93</v>
      </c>
      <c r="L133" s="210">
        <f>อุดรธานี!AP54</f>
        <v>2181026.44</v>
      </c>
      <c r="M133" s="210">
        <f>อุดรธานี!AQ54</f>
        <v>2132821.9700000002</v>
      </c>
      <c r="N133" s="235"/>
      <c r="O133" s="235"/>
      <c r="P133" s="235"/>
      <c r="Q133" s="194">
        <f t="shared" si="7"/>
        <v>48204.469999999739</v>
      </c>
      <c r="R133" s="194">
        <f t="shared" si="8"/>
        <v>304.99600615298561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6">
        <v>6762</v>
      </c>
      <c r="I134" s="70">
        <v>5</v>
      </c>
      <c r="J134" s="209">
        <f>อุดรธานี!F55</f>
        <v>370138.91</v>
      </c>
      <c r="K134" s="210">
        <f>อุดรธานี!AO55</f>
        <v>462900.44</v>
      </c>
      <c r="L134" s="210">
        <f>อุดรธานี!AP55</f>
        <v>2562393.23</v>
      </c>
      <c r="M134" s="210">
        <f>อุดรธานี!AQ55</f>
        <v>2567587.0099999998</v>
      </c>
      <c r="N134" s="3"/>
      <c r="O134" s="3"/>
      <c r="P134" s="3"/>
      <c r="Q134" s="196">
        <f t="shared" si="7"/>
        <v>-5193.7799999997951</v>
      </c>
      <c r="R134" s="197">
        <f t="shared" si="8"/>
        <v>378.94014049097899</v>
      </c>
    </row>
    <row r="135" spans="1:18" s="195" customFormat="1" ht="24.6" customHeight="1" x14ac:dyDescent="0.7">
      <c r="A135" s="234">
        <v>11</v>
      </c>
      <c r="B135" s="235" t="s">
        <v>44</v>
      </c>
      <c r="C135" s="235" t="s">
        <v>11</v>
      </c>
      <c r="D135" s="235" t="s">
        <v>67</v>
      </c>
      <c r="E135" s="235" t="s">
        <v>12</v>
      </c>
      <c r="F135" s="235" t="s">
        <v>141</v>
      </c>
      <c r="G135" s="235" t="s">
        <v>625</v>
      </c>
      <c r="H135" s="236">
        <v>3820</v>
      </c>
      <c r="I135" s="70">
        <v>3</v>
      </c>
      <c r="J135" s="209">
        <f>อุดรธานี!F56</f>
        <v>225032.52</v>
      </c>
      <c r="K135" s="210">
        <f>อุดรธานี!AO56</f>
        <v>439286.08999999997</v>
      </c>
      <c r="L135" s="210">
        <f>อุดรธานี!AP56</f>
        <v>1683564.31</v>
      </c>
      <c r="M135" s="210">
        <f>อุดรธานี!AQ56</f>
        <v>1761758.7200000002</v>
      </c>
      <c r="N135" s="235"/>
      <c r="O135" s="235"/>
      <c r="P135" s="235"/>
      <c r="Q135" s="194">
        <f t="shared" si="7"/>
        <v>-78194.410000000149</v>
      </c>
      <c r="R135" s="194">
        <f t="shared" si="8"/>
        <v>440.72364136125657</v>
      </c>
    </row>
    <row r="136" spans="1:18" s="195" customFormat="1" ht="24.6" customHeight="1" x14ac:dyDescent="0.7">
      <c r="A136" s="234">
        <v>12</v>
      </c>
      <c r="B136" s="235" t="s">
        <v>44</v>
      </c>
      <c r="C136" s="235" t="s">
        <v>11</v>
      </c>
      <c r="D136" s="235" t="s">
        <v>67</v>
      </c>
      <c r="E136" s="235" t="s">
        <v>12</v>
      </c>
      <c r="F136" s="235" t="s">
        <v>141</v>
      </c>
      <c r="G136" s="235" t="s">
        <v>626</v>
      </c>
      <c r="H136" s="236">
        <v>2779</v>
      </c>
      <c r="I136" s="70">
        <v>2</v>
      </c>
      <c r="J136" s="209">
        <f>อุดรธานี!F57</f>
        <v>404793.01</v>
      </c>
      <c r="K136" s="210">
        <f>อุดรธานี!AO57</f>
        <v>917241.16999999993</v>
      </c>
      <c r="L136" s="210">
        <f>อุดรธานี!AP57</f>
        <v>1715943.88</v>
      </c>
      <c r="M136" s="210">
        <f>อุดรธานี!AQ57</f>
        <v>1289887.95</v>
      </c>
      <c r="N136" s="235"/>
      <c r="O136" s="235"/>
      <c r="P136" s="235"/>
      <c r="Q136" s="194">
        <f t="shared" si="7"/>
        <v>426055.92999999993</v>
      </c>
      <c r="R136" s="194">
        <f t="shared" si="8"/>
        <v>617.46811083123418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3868667.3900000006</v>
      </c>
      <c r="K137" s="215">
        <f>SUM(K125:K136)</f>
        <v>6717816.0600000005</v>
      </c>
      <c r="L137" s="215">
        <f>SUM(L125:L136)</f>
        <v>20482303.369999994</v>
      </c>
      <c r="M137" s="215">
        <f>SUM(M125:M136)</f>
        <v>18487293.539999999</v>
      </c>
      <c r="N137" s="213">
        <v>11</v>
      </c>
      <c r="O137" s="213">
        <v>11</v>
      </c>
      <c r="P137" s="213">
        <f>N137-O137</f>
        <v>0</v>
      </c>
      <c r="Q137" s="80">
        <f t="shared" si="7"/>
        <v>1995009.8299999945</v>
      </c>
      <c r="R137" s="78">
        <f>L137/H137</f>
        <v>482.04997340550705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3542710.56</v>
      </c>
      <c r="K139" s="210">
        <f>อุดรธานี!AO58</f>
        <v>3998549.3400000003</v>
      </c>
      <c r="L139" s="210">
        <f>อุดรธานี!AP58</f>
        <v>1230330.73</v>
      </c>
      <c r="M139" s="210">
        <f>อุดรธานี!AQ58</f>
        <v>1684541.62</v>
      </c>
      <c r="N139" s="237"/>
      <c r="O139" s="237"/>
      <c r="P139" s="237"/>
      <c r="Q139" s="80">
        <f t="shared" si="7"/>
        <v>-454210.89000000013</v>
      </c>
      <c r="R139" s="192">
        <f t="shared" si="8"/>
        <v>262.89118162393163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5656733.7599999998</v>
      </c>
      <c r="K140" s="210">
        <f>อุดรธานี!AO59</f>
        <v>6294478.6200000001</v>
      </c>
      <c r="L140" s="210">
        <f>อุดรธานี!AP59</f>
        <v>3602997.1100000003</v>
      </c>
      <c r="M140" s="210">
        <f>อุดรธานี!AQ59</f>
        <v>4324597.68</v>
      </c>
      <c r="N140" s="3"/>
      <c r="O140" s="3"/>
      <c r="P140" s="3"/>
      <c r="Q140" s="77">
        <f t="shared" si="7"/>
        <v>-721600.56999999937</v>
      </c>
      <c r="R140" s="78">
        <f t="shared" si="8"/>
        <v>421.50176766495093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2328375.7599999998</v>
      </c>
      <c r="K141" s="210">
        <f>อุดรธานี!AO60</f>
        <v>2995600.1499999994</v>
      </c>
      <c r="L141" s="210">
        <f>อุดรธานี!AP60</f>
        <v>1117126.49</v>
      </c>
      <c r="M141" s="210">
        <f>อุดรธานี!AQ60</f>
        <v>1197411.7800000003</v>
      </c>
      <c r="N141" s="3"/>
      <c r="O141" s="3"/>
      <c r="P141" s="3"/>
      <c r="Q141" s="77">
        <f t="shared" si="7"/>
        <v>-80285.29000000027</v>
      </c>
      <c r="R141" s="78">
        <f t="shared" si="8"/>
        <v>247.64497672356461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1036235.33</v>
      </c>
      <c r="K142" s="210">
        <f>อุดรธานี!AO61</f>
        <v>1215949.3799999997</v>
      </c>
      <c r="L142" s="210">
        <f>อุดรธานี!AP61</f>
        <v>861649.91999999993</v>
      </c>
      <c r="M142" s="210">
        <f>อุดรธานี!AQ61</f>
        <v>1177749.3999999999</v>
      </c>
      <c r="N142" s="3"/>
      <c r="O142" s="3"/>
      <c r="P142" s="3"/>
      <c r="Q142" s="77">
        <f t="shared" si="7"/>
        <v>-316099.48</v>
      </c>
      <c r="R142" s="78">
        <f t="shared" si="8"/>
        <v>274.93615826419909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2281975.54</v>
      </c>
      <c r="K143" s="210">
        <f>อุดรธานี!AO62</f>
        <v>2785570.07</v>
      </c>
      <c r="L143" s="210">
        <f>อุดรธานี!AP62</f>
        <v>1762092.4100000001</v>
      </c>
      <c r="M143" s="210">
        <f>อุดรธานี!AQ62</f>
        <v>2698876.74</v>
      </c>
      <c r="N143" s="3"/>
      <c r="O143" s="3"/>
      <c r="P143" s="3"/>
      <c r="Q143" s="77">
        <f t="shared" si="7"/>
        <v>-936784.33000000007</v>
      </c>
      <c r="R143" s="78">
        <f t="shared" si="8"/>
        <v>246.20545060779659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2194322.39</v>
      </c>
      <c r="K144" s="210">
        <f>อุดรธานี!AO63</f>
        <v>2989428.5700000003</v>
      </c>
      <c r="L144" s="210">
        <f>อุดรธานี!AP63</f>
        <v>2623334.84</v>
      </c>
      <c r="M144" s="210">
        <f>อุดรธานี!AQ63</f>
        <v>2682970.9900000002</v>
      </c>
      <c r="N144" s="3"/>
      <c r="O144" s="3"/>
      <c r="P144" s="3"/>
      <c r="Q144" s="77">
        <f t="shared" si="7"/>
        <v>-59636.150000000373</v>
      </c>
      <c r="R144" s="78">
        <f t="shared" si="8"/>
        <v>454.72956144912462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1632499.4</v>
      </c>
      <c r="K145" s="210">
        <f>อุดรธานี!AO65</f>
        <v>1729617.64</v>
      </c>
      <c r="L145" s="210">
        <f>อุดรธานี!AP65</f>
        <v>1799542.97</v>
      </c>
      <c r="M145" s="210">
        <f>อุดรธานี!AQ65</f>
        <v>2064086.65</v>
      </c>
      <c r="N145" s="3"/>
      <c r="O145" s="3"/>
      <c r="P145" s="3"/>
      <c r="Q145" s="77">
        <f t="shared" si="7"/>
        <v>-264543.67999999993</v>
      </c>
      <c r="R145" s="78">
        <f t="shared" si="8"/>
        <v>529.12172008232869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685602.26</v>
      </c>
      <c r="K146" s="210">
        <f>อุดรธานี!AO66</f>
        <v>740248.1</v>
      </c>
      <c r="L146" s="210">
        <f>อุดรธานี!AP66</f>
        <v>1381443.6800000002</v>
      </c>
      <c r="M146" s="210">
        <f>อุดรธานี!AQ66</f>
        <v>1940795.03</v>
      </c>
      <c r="N146" s="3"/>
      <c r="O146" s="3"/>
      <c r="P146" s="3"/>
      <c r="Q146" s="77">
        <f t="shared" si="7"/>
        <v>-559351.34999999986</v>
      </c>
      <c r="R146" s="78">
        <f t="shared" si="8"/>
        <v>293.86166347585623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661490.03</v>
      </c>
      <c r="K147" s="210">
        <f>อุดรธานี!AO67</f>
        <v>2118424.0100000002</v>
      </c>
      <c r="L147" s="210">
        <f>อุดรธานี!AP67</f>
        <v>2360395.3600000003</v>
      </c>
      <c r="M147" s="210">
        <f>อุดรธานี!AQ67</f>
        <v>1847936.75</v>
      </c>
      <c r="N147" s="3"/>
      <c r="O147" s="3"/>
      <c r="P147" s="3"/>
      <c r="Q147" s="77">
        <f t="shared" si="7"/>
        <v>512458.61000000034</v>
      </c>
      <c r="R147" s="78">
        <f t="shared" si="8"/>
        <v>800.40534418446941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1252204.3500000001</v>
      </c>
      <c r="K148" s="210">
        <f>อุดรธานี!AO68</f>
        <v>1583364.4000000001</v>
      </c>
      <c r="L148" s="210">
        <f>อุดรธานี!AP68</f>
        <v>1734352.73</v>
      </c>
      <c r="M148" s="210">
        <f>อุดรธานี!AQ68</f>
        <v>2099165.31</v>
      </c>
      <c r="N148" s="3"/>
      <c r="O148" s="3"/>
      <c r="P148" s="3"/>
      <c r="Q148" s="77">
        <f t="shared" si="7"/>
        <v>-364812.58000000007</v>
      </c>
      <c r="R148" s="78">
        <f t="shared" si="8"/>
        <v>393.90250511015216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1382537.13</v>
      </c>
      <c r="K149" s="210">
        <f>อุดรธานี!AO69</f>
        <v>1848802.8499999999</v>
      </c>
      <c r="L149" s="210">
        <f>อุดรธานี!AP69</f>
        <v>1434470.47</v>
      </c>
      <c r="M149" s="210">
        <f>อุดรธานี!AQ69</f>
        <v>1996701.3299999998</v>
      </c>
      <c r="N149" s="3"/>
      <c r="O149" s="3"/>
      <c r="P149" s="3"/>
      <c r="Q149" s="77">
        <f t="shared" si="7"/>
        <v>-562230.85999999987</v>
      </c>
      <c r="R149" s="78">
        <f t="shared" si="8"/>
        <v>548.13544898739008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1356874.62</v>
      </c>
      <c r="K150" s="210">
        <f>อุดรธานี!AO70</f>
        <v>1727287.3900000001</v>
      </c>
      <c r="L150" s="210">
        <f>อุดรธานี!AP70</f>
        <v>819178.88</v>
      </c>
      <c r="M150" s="210">
        <f>อุดรธานี!AQ70</f>
        <v>1077089.17</v>
      </c>
      <c r="N150" s="3"/>
      <c r="O150" s="3"/>
      <c r="P150" s="3"/>
      <c r="Q150" s="77">
        <f t="shared" si="7"/>
        <v>-257910.28999999992</v>
      </c>
      <c r="R150" s="78">
        <f t="shared" si="8"/>
        <v>184.9997470641373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521511.2</v>
      </c>
      <c r="K151" s="210">
        <f>อุดรธานี!AO71</f>
        <v>699413.64</v>
      </c>
      <c r="L151" s="210">
        <f>อุดรธานี!AP71</f>
        <v>1630146.1</v>
      </c>
      <c r="M151" s="210">
        <f>อุดรธานี!AQ71</f>
        <v>1700437.6800000002</v>
      </c>
      <c r="N151" s="3"/>
      <c r="O151" s="3"/>
      <c r="P151" s="3"/>
      <c r="Q151" s="77">
        <f t="shared" si="7"/>
        <v>-70291.580000000075</v>
      </c>
      <c r="R151" s="78">
        <f t="shared" si="8"/>
        <v>625.2957805907173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1248158.24</v>
      </c>
      <c r="K152" s="210">
        <f>อุดรธานี!AO72</f>
        <v>2995777.18</v>
      </c>
      <c r="L152" s="210">
        <f>อุดรธานี!AP72</f>
        <v>1526086.6600000001</v>
      </c>
      <c r="M152" s="210">
        <f>อุดรธานี!AQ72</f>
        <v>1760638.7000000002</v>
      </c>
      <c r="N152" s="3"/>
      <c r="O152" s="3"/>
      <c r="P152" s="3"/>
      <c r="Q152" s="77">
        <f t="shared" si="7"/>
        <v>-234552.04000000004</v>
      </c>
      <c r="R152" s="78">
        <f t="shared" si="8"/>
        <v>298.29684519155592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2491284.7400000002</v>
      </c>
      <c r="K153" s="210">
        <f>อุดรธานี!AO73</f>
        <v>2983864.53</v>
      </c>
      <c r="L153" s="210">
        <f>อุดรธานี!AP73</f>
        <v>1126740.54</v>
      </c>
      <c r="M153" s="210">
        <f>อุดรธานี!AQ73</f>
        <v>1382624.2600000002</v>
      </c>
      <c r="N153" s="40"/>
      <c r="O153" s="40"/>
      <c r="P153" s="40"/>
      <c r="Q153" s="77">
        <f t="shared" si="7"/>
        <v>-255883.7200000002</v>
      </c>
      <c r="R153" s="78">
        <f t="shared" si="8"/>
        <v>202.72409859661749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1114145.53</v>
      </c>
      <c r="K154" s="210">
        <f>อุดรธานี!AO74</f>
        <v>1707893.98</v>
      </c>
      <c r="L154" s="210">
        <f>อุดรธานี!AP74</f>
        <v>1416913.21</v>
      </c>
      <c r="M154" s="210">
        <f>อุดรธานี!AQ74</f>
        <v>1916458.99</v>
      </c>
      <c r="N154" s="3"/>
      <c r="O154" s="3"/>
      <c r="P154" s="3"/>
      <c r="Q154" s="77">
        <f t="shared" si="7"/>
        <v>-499545.78</v>
      </c>
      <c r="R154" s="78">
        <f t="shared" si="8"/>
        <v>501.20736116024051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29386660.840000004</v>
      </c>
      <c r="K155" s="215">
        <f>SUM(K138:K154)</f>
        <v>38414269.850000001</v>
      </c>
      <c r="L155" s="215">
        <f>SUM(L138:L154)</f>
        <v>26426802.100000001</v>
      </c>
      <c r="M155" s="215">
        <f>SUM(M138:M154)</f>
        <v>31552082.079999994</v>
      </c>
      <c r="N155" s="213">
        <v>16</v>
      </c>
      <c r="O155" s="213">
        <v>16</v>
      </c>
      <c r="P155" s="213">
        <f>N155-O155</f>
        <v>0</v>
      </c>
      <c r="Q155" s="77">
        <f t="shared" si="7"/>
        <v>-5125279.979999993</v>
      </c>
      <c r="R155" s="78">
        <f>L155/H155</f>
        <v>379.81003032524183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1508507.53</v>
      </c>
      <c r="K157" s="210">
        <f>อุดรธานี!AO75</f>
        <v>1635473.09</v>
      </c>
      <c r="L157" s="210">
        <f>อุดรธานี!AP75</f>
        <v>2260808.7599999998</v>
      </c>
      <c r="M157" s="210">
        <f>อุดรธานี!AQ75</f>
        <v>1694040.2</v>
      </c>
      <c r="N157" s="3"/>
      <c r="O157" s="3"/>
      <c r="P157" s="3"/>
      <c r="Q157" s="77">
        <f t="shared" si="7"/>
        <v>566768.55999999982</v>
      </c>
      <c r="R157" s="78">
        <f t="shared" si="8"/>
        <v>609.05408405172409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1216497.49</v>
      </c>
      <c r="K158" s="210">
        <f>อุดรธานี!AO76</f>
        <v>1339186.01</v>
      </c>
      <c r="L158" s="210">
        <f>อุดรธานี!AP76</f>
        <v>1614717.01</v>
      </c>
      <c r="M158" s="210">
        <f>อุดรธานี!AQ76</f>
        <v>1590320.19</v>
      </c>
      <c r="N158" s="3"/>
      <c r="O158" s="3"/>
      <c r="P158" s="3"/>
      <c r="Q158" s="77">
        <f t="shared" si="7"/>
        <v>24396.820000000065</v>
      </c>
      <c r="R158" s="78">
        <f t="shared" si="8"/>
        <v>326.79963772515686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322104.81</v>
      </c>
      <c r="K159" s="210">
        <f>อุดรธานี!AO77</f>
        <v>361206.36</v>
      </c>
      <c r="L159" s="210">
        <f>อุดรธานี!AP77</f>
        <v>876495.81</v>
      </c>
      <c r="M159" s="210">
        <f>อุดรธานี!AQ77</f>
        <v>949534.59</v>
      </c>
      <c r="N159" s="3"/>
      <c r="O159" s="3"/>
      <c r="P159" s="3"/>
      <c r="Q159" s="77">
        <f t="shared" si="7"/>
        <v>-73038.779999999912</v>
      </c>
      <c r="R159" s="78">
        <f t="shared" si="8"/>
        <v>277.28434356216388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1479990.43</v>
      </c>
      <c r="K160" s="210">
        <f>อุดรธานี!AO78</f>
        <v>839094.39000000013</v>
      </c>
      <c r="L160" s="210">
        <f>อุดรธานี!AP78</f>
        <v>1538105.54</v>
      </c>
      <c r="M160" s="210">
        <f>อุดรธานี!AQ78</f>
        <v>1769049.19</v>
      </c>
      <c r="N160" s="3"/>
      <c r="O160" s="3"/>
      <c r="P160" s="3"/>
      <c r="Q160" s="77">
        <f t="shared" si="7"/>
        <v>-230943.64999999991</v>
      </c>
      <c r="R160" s="78">
        <f t="shared" si="8"/>
        <v>252.68696237884015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1054091.6100000001</v>
      </c>
      <c r="K161" s="210">
        <f>อุดรธานี!AO79</f>
        <v>1750733.5000000002</v>
      </c>
      <c r="L161" s="210">
        <f>อุดรธานี!AP79</f>
        <v>1564137.65</v>
      </c>
      <c r="M161" s="210">
        <f>อุดรธานี!AQ79</f>
        <v>1043367.22</v>
      </c>
      <c r="N161" s="3"/>
      <c r="O161" s="3"/>
      <c r="P161" s="3"/>
      <c r="Q161" s="77">
        <f t="shared" si="7"/>
        <v>520770.42999999993</v>
      </c>
      <c r="R161" s="78">
        <f t="shared" si="8"/>
        <v>480.97713714637143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497281.24</v>
      </c>
      <c r="K162" s="210">
        <f>อุดรธานี!AO80</f>
        <v>450994.67999999993</v>
      </c>
      <c r="L162" s="210">
        <f>อุดรธานี!AP80</f>
        <v>1185743.54</v>
      </c>
      <c r="M162" s="210">
        <f>อุดรธานี!AQ80</f>
        <v>1139651.0599999998</v>
      </c>
      <c r="N162" s="3"/>
      <c r="O162" s="3"/>
      <c r="P162" s="3"/>
      <c r="Q162" s="77">
        <f t="shared" si="7"/>
        <v>46092.480000000214</v>
      </c>
      <c r="R162" s="78">
        <f t="shared" si="8"/>
        <v>487.96030452674898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217619.03</v>
      </c>
      <c r="K163" s="210">
        <f>อุดรธานี!AO81</f>
        <v>41351.510000000068</v>
      </c>
      <c r="L163" s="210">
        <f>อุดรธานี!AP81</f>
        <v>1091054.77</v>
      </c>
      <c r="M163" s="210">
        <f>อุดรธานี!AQ81</f>
        <v>1271303.8600000001</v>
      </c>
      <c r="N163" s="3"/>
      <c r="O163" s="3"/>
      <c r="P163" s="3"/>
      <c r="Q163" s="77">
        <f t="shared" ref="Q163:Q226" si="9">L163-M163</f>
        <v>-180249.09000000008</v>
      </c>
      <c r="R163" s="78">
        <f t="shared" ref="R163:R226" si="10">L163/H163</f>
        <v>403.64586385497597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291352.2</v>
      </c>
      <c r="K164" s="210">
        <f>อุดรธานี!AO82</f>
        <v>273506.90000000002</v>
      </c>
      <c r="L164" s="210">
        <f>อุดรธานี!AP82</f>
        <v>880687.53</v>
      </c>
      <c r="M164" s="210">
        <f>อุดรธานี!AQ82</f>
        <v>1068429.1000000001</v>
      </c>
      <c r="N164" s="3"/>
      <c r="O164" s="3"/>
      <c r="P164" s="3"/>
      <c r="Q164" s="77">
        <f t="shared" si="9"/>
        <v>-187741.57000000007</v>
      </c>
      <c r="R164" s="78">
        <f t="shared" si="10"/>
        <v>531.49519010259507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459369.3</v>
      </c>
      <c r="K165" s="210">
        <f>อุดรธานี!AO83</f>
        <v>324999.96999999997</v>
      </c>
      <c r="L165" s="210">
        <f>อุดรธานี!AP83</f>
        <v>754507.98</v>
      </c>
      <c r="M165" s="210">
        <f>อุดรธานี!AQ83</f>
        <v>1002732.96</v>
      </c>
      <c r="N165" s="3"/>
      <c r="O165" s="3"/>
      <c r="P165" s="3"/>
      <c r="Q165" s="77">
        <f t="shared" si="9"/>
        <v>-248224.97999999998</v>
      </c>
      <c r="R165" s="78">
        <f t="shared" si="10"/>
        <v>303.38077201447527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7046813.6400000006</v>
      </c>
      <c r="K166" s="215">
        <f>SUM(K156:K165)</f>
        <v>7016546.4100000001</v>
      </c>
      <c r="L166" s="215">
        <f>SUM(L156:L165)</f>
        <v>11766258.589999998</v>
      </c>
      <c r="M166" s="215">
        <f>SUM(M156:M165)</f>
        <v>11528428.369999997</v>
      </c>
      <c r="N166" s="213">
        <v>9</v>
      </c>
      <c r="O166" s="213">
        <v>9</v>
      </c>
      <c r="P166" s="213">
        <f>N166-O166</f>
        <v>0</v>
      </c>
      <c r="Q166" s="77">
        <f t="shared" si="9"/>
        <v>237830.22000000067</v>
      </c>
      <c r="R166" s="78">
        <f>L166/H166</f>
        <v>94.07136818625176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671236.29</v>
      </c>
      <c r="K168" s="210">
        <f>อุดรธานี!AO84</f>
        <v>794722.96</v>
      </c>
      <c r="L168" s="210">
        <f>อุดรธานี!AP84</f>
        <v>1082115.8700000001</v>
      </c>
      <c r="M168" s="210">
        <f>อุดรธานี!AQ84</f>
        <v>1319615.6000000001</v>
      </c>
      <c r="N168" s="3"/>
      <c r="O168" s="3"/>
      <c r="P168" s="3"/>
      <c r="Q168" s="77">
        <f t="shared" si="9"/>
        <v>-237499.72999999998</v>
      </c>
      <c r="R168" s="78">
        <f t="shared" si="10"/>
        <v>281.80100781250002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2882996.12</v>
      </c>
      <c r="K169" s="210">
        <f>อุดรธานี!AO85</f>
        <v>2937749.34</v>
      </c>
      <c r="L169" s="210">
        <f>อุดรธานี!AP85</f>
        <v>1861958.64</v>
      </c>
      <c r="M169" s="210">
        <f>อุดรธานี!AQ85</f>
        <v>2684188.6199999996</v>
      </c>
      <c r="N169" s="3"/>
      <c r="O169" s="3"/>
      <c r="P169" s="3"/>
      <c r="Q169" s="77">
        <f t="shared" si="9"/>
        <v>-822229.97999999975</v>
      </c>
      <c r="R169" s="78">
        <f t="shared" si="10"/>
        <v>236.16928462709282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5357258.1399999997</v>
      </c>
      <c r="K170" s="210">
        <f>อุดรธานี!AO86</f>
        <v>5142970.57</v>
      </c>
      <c r="L170" s="210">
        <f>อุดรธานี!AP86</f>
        <v>1919043.75</v>
      </c>
      <c r="M170" s="210">
        <f>อุดรธานี!AQ86</f>
        <v>2389606.88</v>
      </c>
      <c r="N170" s="3"/>
      <c r="O170" s="3"/>
      <c r="P170" s="3"/>
      <c r="Q170" s="77">
        <f t="shared" si="9"/>
        <v>-470563.12999999989</v>
      </c>
      <c r="R170" s="78">
        <f t="shared" si="10"/>
        <v>244.61998087954112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818883.04</v>
      </c>
      <c r="K171" s="210">
        <f>อุดรธานี!AO87</f>
        <v>1173392.6800000002</v>
      </c>
      <c r="L171" s="210">
        <f>อุดรธานี!AP87</f>
        <v>1786858.06</v>
      </c>
      <c r="M171" s="210">
        <f>อุดรธานี!AQ87</f>
        <v>2393366.62</v>
      </c>
      <c r="N171" s="3"/>
      <c r="O171" s="3"/>
      <c r="P171" s="3"/>
      <c r="Q171" s="77">
        <f t="shared" si="9"/>
        <v>-606508.56000000006</v>
      </c>
      <c r="R171" s="78">
        <f t="shared" si="10"/>
        <v>281.52797542145896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1164829.77</v>
      </c>
      <c r="K172" s="210">
        <f>อุดรธานี!AO88</f>
        <v>1152159.6300000001</v>
      </c>
      <c r="L172" s="210">
        <f>อุดรธานี!AP88</f>
        <v>2777178.85</v>
      </c>
      <c r="M172" s="210">
        <f>อุดรธานี!AQ88</f>
        <v>1875275.3499999999</v>
      </c>
      <c r="N172" s="3"/>
      <c r="O172" s="3"/>
      <c r="P172" s="3"/>
      <c r="Q172" s="77">
        <f t="shared" si="9"/>
        <v>901903.50000000023</v>
      </c>
      <c r="R172" s="78">
        <f t="shared" si="10"/>
        <v>680.01440989226251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2291841.66</v>
      </c>
      <c r="K173" s="210">
        <f>อุดรธานี!AO89</f>
        <v>2462131.2400000002</v>
      </c>
      <c r="L173" s="210">
        <f>อุดรธานี!AP89</f>
        <v>1637942.81</v>
      </c>
      <c r="M173" s="210">
        <f>อุดรธานี!AQ89</f>
        <v>1810435.2699999998</v>
      </c>
      <c r="N173" s="3"/>
      <c r="O173" s="3"/>
      <c r="P173" s="3"/>
      <c r="Q173" s="77">
        <f t="shared" si="9"/>
        <v>-172492.45999999973</v>
      </c>
      <c r="R173" s="78">
        <f t="shared" si="10"/>
        <v>201.94092097152017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869568.2</v>
      </c>
      <c r="K174" s="210">
        <f>อุดรธานี!AO90</f>
        <v>809060.24999999988</v>
      </c>
      <c r="L174" s="210">
        <f>อุดรธานี!AP90</f>
        <v>1098203.3500000001</v>
      </c>
      <c r="M174" s="210">
        <f>อุดรธานี!AQ90</f>
        <v>1648372.01</v>
      </c>
      <c r="N174" s="3"/>
      <c r="O174" s="3"/>
      <c r="P174" s="3"/>
      <c r="Q174" s="77">
        <f t="shared" si="9"/>
        <v>-550168.65999999992</v>
      </c>
      <c r="R174" s="78">
        <f t="shared" si="10"/>
        <v>268.90385651322237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2349570.8199999998</v>
      </c>
      <c r="K175" s="210">
        <f>อุดรธานี!AO91</f>
        <v>2520867.0199999996</v>
      </c>
      <c r="L175" s="210">
        <f>อุดรธานี!AP91</f>
        <v>2641919.44</v>
      </c>
      <c r="M175" s="210">
        <f>อุดรธานี!AQ91</f>
        <v>2741348.07</v>
      </c>
      <c r="N175" s="3"/>
      <c r="O175" s="3"/>
      <c r="P175" s="3"/>
      <c r="Q175" s="77">
        <f t="shared" si="9"/>
        <v>-99428.629999999888</v>
      </c>
      <c r="R175" s="78">
        <f t="shared" si="10"/>
        <v>426.52880852437841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1886932.68</v>
      </c>
      <c r="K176" s="210">
        <f>อุดรธานี!AO92</f>
        <v>2012803.0399999998</v>
      </c>
      <c r="L176" s="210">
        <f>อุดรธานี!AP92</f>
        <v>1522770.21</v>
      </c>
      <c r="M176" s="210">
        <f>อุดรธานี!AQ92</f>
        <v>1708733.11</v>
      </c>
      <c r="N176" s="3"/>
      <c r="O176" s="3"/>
      <c r="P176" s="3"/>
      <c r="Q176" s="77">
        <f t="shared" si="9"/>
        <v>-185962.90000000014</v>
      </c>
      <c r="R176" s="78">
        <f t="shared" si="10"/>
        <v>314.55695310886182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2542750.85</v>
      </c>
      <c r="K177" s="210">
        <f>อุดรธานี!AO93</f>
        <v>2810029.68</v>
      </c>
      <c r="L177" s="210">
        <f>อุดรธานี!AP93</f>
        <v>1716273.85</v>
      </c>
      <c r="M177" s="210">
        <f>อุดรธานี!AQ93</f>
        <v>1838407.3699999999</v>
      </c>
      <c r="N177" s="3"/>
      <c r="O177" s="3"/>
      <c r="P177" s="3"/>
      <c r="Q177" s="77">
        <f t="shared" si="9"/>
        <v>-122133.51999999979</v>
      </c>
      <c r="R177" s="78">
        <f t="shared" si="10"/>
        <v>262.7888301944572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1763699.19</v>
      </c>
      <c r="K178" s="210">
        <f>อุดรธานี!AO94</f>
        <v>1875853.38</v>
      </c>
      <c r="L178" s="210">
        <f>อุดรธานี!AP94</f>
        <v>1339184.3600000001</v>
      </c>
      <c r="M178" s="210">
        <f>อุดรธานี!AQ94</f>
        <v>1689163.24</v>
      </c>
      <c r="N178" s="3"/>
      <c r="O178" s="3"/>
      <c r="P178" s="3"/>
      <c r="Q178" s="77">
        <f t="shared" si="9"/>
        <v>-349978.87999999989</v>
      </c>
      <c r="R178" s="78">
        <f t="shared" si="10"/>
        <v>327.34890246883407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716313.1</v>
      </c>
      <c r="K179" s="210">
        <f>อุดรธานี!AO95</f>
        <v>705227.75</v>
      </c>
      <c r="L179" s="210">
        <f>อุดรธานี!AP95</f>
        <v>1588229.7200000002</v>
      </c>
      <c r="M179" s="210">
        <f>อุดรธานี!AQ95</f>
        <v>2141502.8299999996</v>
      </c>
      <c r="N179" s="3"/>
      <c r="O179" s="3"/>
      <c r="P179" s="3"/>
      <c r="Q179" s="77">
        <f t="shared" si="9"/>
        <v>-553273.1099999994</v>
      </c>
      <c r="R179" s="78">
        <f t="shared" si="10"/>
        <v>295.59458775358274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2547737.9700000002</v>
      </c>
      <c r="K180" s="210">
        <f>อุดรธานี!AO96</f>
        <v>2826973.1100000003</v>
      </c>
      <c r="L180" s="210">
        <f>อุดรธานี!AP96</f>
        <v>1895437.75</v>
      </c>
      <c r="M180" s="210">
        <f>อุดรธานี!AQ96</f>
        <v>2354635.17</v>
      </c>
      <c r="N180" s="3"/>
      <c r="O180" s="3"/>
      <c r="P180" s="3"/>
      <c r="Q180" s="77">
        <f t="shared" si="9"/>
        <v>-459197.41999999993</v>
      </c>
      <c r="R180" s="78">
        <f t="shared" si="10"/>
        <v>448.62431952662723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1722321.88</v>
      </c>
      <c r="K181" s="210">
        <f>อุดรธานี!AO97</f>
        <v>1886391.3</v>
      </c>
      <c r="L181" s="210">
        <f>อุดรธานี!AP97</f>
        <v>1146353.7</v>
      </c>
      <c r="M181" s="210">
        <f>อุดรธานี!AQ97</f>
        <v>1259915.5899999999</v>
      </c>
      <c r="N181" s="3"/>
      <c r="O181" s="3"/>
      <c r="P181" s="3"/>
      <c r="Q181" s="77">
        <f t="shared" si="9"/>
        <v>-113561.8899999999</v>
      </c>
      <c r="R181" s="78">
        <f t="shared" si="10"/>
        <v>341.07518595656052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27585939.710000001</v>
      </c>
      <c r="K182" s="215">
        <f>SUM(K167:K181)</f>
        <v>29110331.949999999</v>
      </c>
      <c r="L182" s="215">
        <f>SUM(L167:L181)</f>
        <v>24013470.359999999</v>
      </c>
      <c r="M182" s="215">
        <f>SUM(M167:M181)</f>
        <v>27854565.729999993</v>
      </c>
      <c r="N182" s="213">
        <v>14</v>
      </c>
      <c r="O182" s="213">
        <v>14</v>
      </c>
      <c r="P182" s="213">
        <f>N182-O182</f>
        <v>0</v>
      </c>
      <c r="Q182" s="77">
        <f t="shared" si="9"/>
        <v>-3841095.3699999936</v>
      </c>
      <c r="R182" s="78">
        <f>L182/H182</f>
        <v>312.63061748968244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1009866.65</v>
      </c>
      <c r="K184" s="210">
        <f>อุดรธานี!AO98</f>
        <v>1145967.1000000001</v>
      </c>
      <c r="L184" s="210">
        <f>อุดรธานี!AP98</f>
        <v>1469011.62</v>
      </c>
      <c r="M184" s="210">
        <f>อุดรธานี!AQ98</f>
        <v>1364065.15</v>
      </c>
      <c r="N184" s="3"/>
      <c r="O184" s="3"/>
      <c r="P184" s="3"/>
      <c r="Q184" s="77">
        <f t="shared" si="9"/>
        <v>104946.4700000002</v>
      </c>
      <c r="R184" s="78">
        <f t="shared" si="10"/>
        <v>583.17253672092102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2374976.69</v>
      </c>
      <c r="K185" s="210">
        <f>อุดรธานี!AO99</f>
        <v>2639605.5099999998</v>
      </c>
      <c r="L185" s="210">
        <f>อุดรธานี!AP99</f>
        <v>2733167.8600000003</v>
      </c>
      <c r="M185" s="210">
        <f>อุดรธานี!AQ99</f>
        <v>2530780.64</v>
      </c>
      <c r="N185" s="3"/>
      <c r="O185" s="3"/>
      <c r="P185" s="3"/>
      <c r="Q185" s="77">
        <f t="shared" si="9"/>
        <v>202387.2200000002</v>
      </c>
      <c r="R185" s="78">
        <f t="shared" si="10"/>
        <v>518.92307955192712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2429790.5099999998</v>
      </c>
      <c r="K186" s="210">
        <f>อุดรธานี!AO100</f>
        <v>2587659.5799999996</v>
      </c>
      <c r="L186" s="210">
        <f>อุดรธานี!AP100</f>
        <v>2945458.38</v>
      </c>
      <c r="M186" s="210">
        <f>อุดรธานี!AQ100</f>
        <v>1410243.79</v>
      </c>
      <c r="N186" s="3"/>
      <c r="O186" s="3"/>
      <c r="P186" s="3"/>
      <c r="Q186" s="77">
        <f t="shared" si="9"/>
        <v>1535214.5899999999</v>
      </c>
      <c r="R186" s="78">
        <f t="shared" si="10"/>
        <v>1030.9619810990548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1072028.96</v>
      </c>
      <c r="K187" s="210">
        <f>อุดรธานี!AO101</f>
        <v>1217545.73</v>
      </c>
      <c r="L187" s="210">
        <f>อุดรธานี!AP101</f>
        <v>1178474.54</v>
      </c>
      <c r="M187" s="210">
        <f>อุดรธานี!AQ101</f>
        <v>1227908.6199999999</v>
      </c>
      <c r="N187" s="3"/>
      <c r="O187" s="3"/>
      <c r="P187" s="3"/>
      <c r="Q187" s="77">
        <f t="shared" si="9"/>
        <v>-49434.079999999842</v>
      </c>
      <c r="R187" s="78">
        <f t="shared" si="10"/>
        <v>365.53180521091815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570830.96</v>
      </c>
      <c r="K188" s="210">
        <f>อุดรธานี!AO102</f>
        <v>643788.90999999992</v>
      </c>
      <c r="L188" s="210">
        <f>อุดรธานี!AP102</f>
        <v>1076077.29</v>
      </c>
      <c r="M188" s="210">
        <f>อุดรธานี!AQ102</f>
        <v>1066846.4300000002</v>
      </c>
      <c r="N188" s="3"/>
      <c r="O188" s="3"/>
      <c r="P188" s="3"/>
      <c r="Q188" s="77">
        <f t="shared" si="9"/>
        <v>9230.8599999998696</v>
      </c>
      <c r="R188" s="78">
        <f t="shared" si="10"/>
        <v>630.02183255269324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647845.93000000005</v>
      </c>
      <c r="K189" s="210">
        <f>อุดรธานี!AO103</f>
        <v>614655.18000000005</v>
      </c>
      <c r="L189" s="210">
        <f>อุดรธานี!AP103</f>
        <v>1571875.42</v>
      </c>
      <c r="M189" s="210">
        <f>อุดรธานี!AQ103</f>
        <v>1332426.44</v>
      </c>
      <c r="N189" s="3"/>
      <c r="O189" s="3"/>
      <c r="P189" s="3"/>
      <c r="Q189" s="77">
        <f t="shared" si="9"/>
        <v>239448.97999999998</v>
      </c>
      <c r="R189" s="78">
        <f t="shared" si="10"/>
        <v>739.01054066760696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8105339.6999999993</v>
      </c>
      <c r="K190" s="215">
        <f>SUM(K183:K189)</f>
        <v>8849222.0099999998</v>
      </c>
      <c r="L190" s="215">
        <f>SUM(L183:L189)</f>
        <v>10974065.110000001</v>
      </c>
      <c r="M190" s="215">
        <f>SUM(M183:M189)</f>
        <v>8932271.0700000003</v>
      </c>
      <c r="N190" s="213">
        <v>6</v>
      </c>
      <c r="O190" s="213">
        <v>6</v>
      </c>
      <c r="P190" s="213">
        <f>N190-O190</f>
        <v>0</v>
      </c>
      <c r="Q190" s="77">
        <f t="shared" si="9"/>
        <v>2041794.040000001</v>
      </c>
      <c r="R190" s="78">
        <f>L190/H190</f>
        <v>619.93362953338612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1059900.97</v>
      </c>
      <c r="K192" s="210">
        <f>อุดรธานี!AO104</f>
        <v>1188614.08</v>
      </c>
      <c r="L192" s="210">
        <f>อุดรธานี!AP104</f>
        <v>2509140.2400000002</v>
      </c>
      <c r="M192" s="210">
        <f>อุดรธานี!AQ104</f>
        <v>2409279.19</v>
      </c>
      <c r="N192" s="3"/>
      <c r="O192" s="3"/>
      <c r="P192" s="3"/>
      <c r="Q192" s="77">
        <f t="shared" si="9"/>
        <v>99861.050000000279</v>
      </c>
      <c r="R192" s="78">
        <f t="shared" si="10"/>
        <v>975.55996889580103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472823.65</v>
      </c>
      <c r="K193" s="210">
        <f>อุดรธานี!AO105</f>
        <v>503037.99</v>
      </c>
      <c r="L193" s="210">
        <f>อุดรธานี!AP105</f>
        <v>1233262.51</v>
      </c>
      <c r="M193" s="210">
        <f>อุดรธานี!AQ105</f>
        <v>941977.51</v>
      </c>
      <c r="N193" s="3"/>
      <c r="O193" s="3"/>
      <c r="P193" s="3"/>
      <c r="Q193" s="77">
        <f t="shared" si="9"/>
        <v>291285</v>
      </c>
      <c r="R193" s="78">
        <f t="shared" si="10"/>
        <v>172.79844612582318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295300.84999999998</v>
      </c>
      <c r="K194" s="210">
        <f>อุดรธานี!AO106</f>
        <v>42625.579999999958</v>
      </c>
      <c r="L194" s="210">
        <f>อุดรธานี!AP106</f>
        <v>2478364.81</v>
      </c>
      <c r="M194" s="210">
        <f>อุดรธานี!AQ106</f>
        <v>2648494.7199999997</v>
      </c>
      <c r="N194" s="3"/>
      <c r="O194" s="3"/>
      <c r="P194" s="3"/>
      <c r="Q194" s="77">
        <f t="shared" si="9"/>
        <v>-170129.90999999968</v>
      </c>
      <c r="R194" s="78">
        <f t="shared" si="10"/>
        <v>402.20136481661797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393604.2</v>
      </c>
      <c r="K195" s="210">
        <f>อุดรธานี!AO107</f>
        <v>472817.97</v>
      </c>
      <c r="L195" s="210">
        <f>อุดรธานี!AP107</f>
        <v>1833700.41</v>
      </c>
      <c r="M195" s="210">
        <f>อุดรธานี!AQ107</f>
        <v>2048731.73</v>
      </c>
      <c r="N195" s="3"/>
      <c r="O195" s="3"/>
      <c r="P195" s="3"/>
      <c r="Q195" s="77">
        <f t="shared" si="9"/>
        <v>-215031.32000000007</v>
      </c>
      <c r="R195" s="78">
        <f t="shared" si="10"/>
        <v>330.39647027027024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2221629.6700000004</v>
      </c>
      <c r="K196" s="215">
        <f>SUM(K191:K195)</f>
        <v>2207095.62</v>
      </c>
      <c r="L196" s="215">
        <f>SUM(L191:L195)</f>
        <v>8054467.9700000007</v>
      </c>
      <c r="M196" s="215">
        <f>SUM(M191:M195)</f>
        <v>8048483.1500000004</v>
      </c>
      <c r="N196" s="213">
        <v>4</v>
      </c>
      <c r="O196" s="213">
        <v>4</v>
      </c>
      <c r="P196" s="213">
        <f>N196-O196</f>
        <v>0</v>
      </c>
      <c r="Q196" s="77">
        <f t="shared" si="9"/>
        <v>5984.820000000298</v>
      </c>
      <c r="R196" s="78">
        <f>L196/H196</f>
        <v>376.0080281032632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810975.22</v>
      </c>
      <c r="K198" s="210">
        <f>อุดรธานี!AO108</f>
        <v>1140866.71</v>
      </c>
      <c r="L198" s="210">
        <f>อุดรธานี!AP108</f>
        <v>1966670.3099999998</v>
      </c>
      <c r="M198" s="210">
        <f>อุดรธานี!AQ108</f>
        <v>1687316.77</v>
      </c>
      <c r="N198" s="3"/>
      <c r="O198" s="3"/>
      <c r="P198" s="3"/>
      <c r="Q198" s="77">
        <f t="shared" si="9"/>
        <v>279353.5399999998</v>
      </c>
      <c r="R198" s="78">
        <f t="shared" si="10"/>
        <v>580.82407265209679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1601312.84</v>
      </c>
      <c r="K199" s="210">
        <f>อุดรธานี!AO109</f>
        <v>1679871.78</v>
      </c>
      <c r="L199" s="210">
        <f>อุดรธานี!AP109</f>
        <v>1510428.44</v>
      </c>
      <c r="M199" s="210">
        <f>อุดรธานี!AQ109</f>
        <v>1955400.38</v>
      </c>
      <c r="N199" s="3"/>
      <c r="O199" s="3"/>
      <c r="P199" s="3"/>
      <c r="Q199" s="77">
        <f t="shared" si="9"/>
        <v>-444971.93999999994</v>
      </c>
      <c r="R199" s="78">
        <f t="shared" si="10"/>
        <v>504.65367190110254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915941.28</v>
      </c>
      <c r="K200" s="210">
        <f>อุดรธานี!AO110</f>
        <v>1040441.87</v>
      </c>
      <c r="L200" s="210">
        <f>อุดรธานี!AP110</f>
        <v>940819.36</v>
      </c>
      <c r="M200" s="210">
        <f>อุดรธานี!AQ110</f>
        <v>1007009.76</v>
      </c>
      <c r="N200" s="3"/>
      <c r="O200" s="3"/>
      <c r="P200" s="3"/>
      <c r="Q200" s="77">
        <f t="shared" si="9"/>
        <v>-66190.400000000023</v>
      </c>
      <c r="R200" s="78">
        <f t="shared" si="10"/>
        <v>481.73034306195598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1538822.08</v>
      </c>
      <c r="K201" s="210">
        <f>อุดรธานี!AO111</f>
        <v>1865751.49</v>
      </c>
      <c r="L201" s="210">
        <f>อุดรธานี!AP111</f>
        <v>1298511.6000000001</v>
      </c>
      <c r="M201" s="210">
        <f>อุดรธานี!AQ111</f>
        <v>1189493.3799999999</v>
      </c>
      <c r="N201" s="3"/>
      <c r="O201" s="3"/>
      <c r="P201" s="3"/>
      <c r="Q201" s="77">
        <f t="shared" si="9"/>
        <v>109018.2200000002</v>
      </c>
      <c r="R201" s="78">
        <f t="shared" si="10"/>
        <v>698.50005379236154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1306286.1200000001</v>
      </c>
      <c r="K202" s="210">
        <f>อุดรธานี!AO112</f>
        <v>1382468.5699999998</v>
      </c>
      <c r="L202" s="210">
        <f>อุดรธานี!AP112</f>
        <v>1612419.94</v>
      </c>
      <c r="M202" s="210">
        <f>อุดรธานี!AQ112</f>
        <v>1528932.9799999997</v>
      </c>
      <c r="N202" s="3"/>
      <c r="O202" s="3"/>
      <c r="P202" s="3"/>
      <c r="Q202" s="77">
        <f t="shared" si="9"/>
        <v>83486.960000000196</v>
      </c>
      <c r="R202" s="78">
        <f t="shared" si="10"/>
        <v>515.97438079999995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945431.36</v>
      </c>
      <c r="K203" s="210">
        <f>อุดรธานี!AO113</f>
        <v>999005.4</v>
      </c>
      <c r="L203" s="210">
        <f>อุดรธานี!AP113</f>
        <v>1483976.44</v>
      </c>
      <c r="M203" s="210">
        <f>อุดรธานี!AQ113</f>
        <v>1946527.72</v>
      </c>
      <c r="N203" s="3"/>
      <c r="O203" s="3"/>
      <c r="P203" s="3"/>
      <c r="Q203" s="77">
        <f t="shared" si="9"/>
        <v>-462551.28</v>
      </c>
      <c r="R203" s="78">
        <f t="shared" si="10"/>
        <v>525.67355295784625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1189213.03</v>
      </c>
      <c r="K204" s="210">
        <f>อุดรธานี!AO114</f>
        <v>1755929.2100000002</v>
      </c>
      <c r="L204" s="210">
        <f>อุดรธานี!AP114</f>
        <v>1670455.19</v>
      </c>
      <c r="M204" s="210">
        <f>อุดรธานี!AQ114</f>
        <v>1951152.72</v>
      </c>
      <c r="N204" s="3"/>
      <c r="O204" s="3"/>
      <c r="P204" s="3"/>
      <c r="Q204" s="77">
        <f t="shared" si="9"/>
        <v>-280697.53000000003</v>
      </c>
      <c r="R204" s="78">
        <f t="shared" si="10"/>
        <v>515.73176597715337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2388940.19</v>
      </c>
      <c r="K205" s="210">
        <f>อุดรธานี!AO115</f>
        <v>2566255.85</v>
      </c>
      <c r="L205" s="210">
        <f>อุดรธานี!AP115</f>
        <v>1872372.76</v>
      </c>
      <c r="M205" s="210">
        <f>อุดรธานี!AQ115</f>
        <v>1691954.23</v>
      </c>
      <c r="N205" s="3"/>
      <c r="O205" s="3"/>
      <c r="P205" s="3"/>
      <c r="Q205" s="77">
        <f t="shared" si="9"/>
        <v>180418.53000000003</v>
      </c>
      <c r="R205" s="78">
        <f t="shared" si="10"/>
        <v>538.34754456584244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425578.23</v>
      </c>
      <c r="K206" s="210">
        <f>อุดรธานี!AO116</f>
        <v>410571.97</v>
      </c>
      <c r="L206" s="210">
        <f>อุดรธานี!AP116</f>
        <v>1127976.68</v>
      </c>
      <c r="M206" s="210">
        <f>อุดรธานี!AQ116</f>
        <v>1133285.17</v>
      </c>
      <c r="N206" s="3"/>
      <c r="O206" s="3"/>
      <c r="P206" s="3"/>
      <c r="Q206" s="77">
        <f t="shared" si="9"/>
        <v>-5308.4899999999907</v>
      </c>
      <c r="R206" s="78">
        <f t="shared" si="10"/>
        <v>633.69476404494378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753025.02</v>
      </c>
      <c r="K207" s="210">
        <f>อุดรธานี!AO117</f>
        <v>683696.65000000014</v>
      </c>
      <c r="L207" s="210">
        <f>อุดรธานี!AP117</f>
        <v>1006678.48</v>
      </c>
      <c r="M207" s="210">
        <f>อุดรธานี!AQ117</f>
        <v>1206538.1400000001</v>
      </c>
      <c r="N207" s="3"/>
      <c r="O207" s="3"/>
      <c r="P207" s="3"/>
      <c r="Q207" s="77">
        <f t="shared" si="9"/>
        <v>-199859.66000000015</v>
      </c>
      <c r="R207" s="78">
        <f t="shared" si="10"/>
        <v>504.60074185463657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1116896.51</v>
      </c>
      <c r="K208" s="210">
        <f>อุดรธานี!AO118</f>
        <v>1090249.29</v>
      </c>
      <c r="L208" s="210">
        <f>อุดรธานี!AP118</f>
        <v>1494059.9700000002</v>
      </c>
      <c r="M208" s="210">
        <f>อุดรธานี!AQ118</f>
        <v>1714251.84</v>
      </c>
      <c r="N208" s="3"/>
      <c r="O208" s="3"/>
      <c r="P208" s="3"/>
      <c r="Q208" s="77">
        <f t="shared" si="9"/>
        <v>-220191.86999999988</v>
      </c>
      <c r="R208" s="78">
        <f t="shared" si="10"/>
        <v>556.23975055845131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1216750.29</v>
      </c>
      <c r="K209" s="210">
        <f>อุดรธานี!AO119</f>
        <v>1226724.97</v>
      </c>
      <c r="L209" s="210">
        <f>อุดรธานี!AP119</f>
        <v>1244803.6099999999</v>
      </c>
      <c r="M209" s="210">
        <f>อุดรธานี!AQ119</f>
        <v>1279085.8</v>
      </c>
      <c r="N209" s="3"/>
      <c r="O209" s="3"/>
      <c r="P209" s="3"/>
      <c r="Q209" s="77">
        <f t="shared" si="9"/>
        <v>-34282.190000000177</v>
      </c>
      <c r="R209" s="78">
        <f t="shared" si="10"/>
        <v>442.36091329068938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14209172.170000002</v>
      </c>
      <c r="K210" s="215">
        <f>SUM(K197:K209)</f>
        <v>15841833.760000004</v>
      </c>
      <c r="L210" s="215">
        <f>SUM(L197:L209)</f>
        <v>17229172.780000001</v>
      </c>
      <c r="M210" s="215">
        <f>SUM(M197:M209)</f>
        <v>18290948.890000004</v>
      </c>
      <c r="N210" s="213">
        <v>12</v>
      </c>
      <c r="O210" s="213">
        <v>12</v>
      </c>
      <c r="P210" s="213">
        <f>N210-O210</f>
        <v>0</v>
      </c>
      <c r="Q210" s="77">
        <f t="shared" si="9"/>
        <v>-1061776.1100000031</v>
      </c>
      <c r="R210" s="78">
        <f>L210/H210</f>
        <v>536.21651302480473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1303399.05</v>
      </c>
      <c r="K212" s="210">
        <f>อุดรธานี!AO120</f>
        <v>1213503.05</v>
      </c>
      <c r="L212" s="210">
        <f>อุดรธานี!AP120</f>
        <v>1751868.69</v>
      </c>
      <c r="M212" s="210">
        <f>อุดรธานี!AQ120</f>
        <v>1683980.42</v>
      </c>
      <c r="N212" s="3"/>
      <c r="O212" s="3"/>
      <c r="P212" s="3"/>
      <c r="Q212" s="77">
        <f t="shared" si="9"/>
        <v>67888.270000000019</v>
      </c>
      <c r="R212" s="78">
        <f t="shared" si="10"/>
        <v>293.6420868253436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834728.94</v>
      </c>
      <c r="K213" s="210">
        <f>อุดรธานี!AO121</f>
        <v>970555.97</v>
      </c>
      <c r="L213" s="210">
        <f>อุดรธานี!AP121</f>
        <v>1758486.8900000001</v>
      </c>
      <c r="M213" s="210">
        <f>อุดรธานี!AQ121</f>
        <v>1768130.6199999999</v>
      </c>
      <c r="N213" s="3"/>
      <c r="O213" s="3"/>
      <c r="P213" s="3"/>
      <c r="Q213" s="77">
        <f t="shared" si="9"/>
        <v>-9643.7299999997485</v>
      </c>
      <c r="R213" s="78">
        <f t="shared" si="10"/>
        <v>337.52147600767756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187152.25</v>
      </c>
      <c r="K214" s="210">
        <f>อุดรธานี!AO122</f>
        <v>190284.71000000002</v>
      </c>
      <c r="L214" s="210">
        <f>อุดรธานี!AP122</f>
        <v>948241.56</v>
      </c>
      <c r="M214" s="210">
        <f>อุดรธานี!AQ122</f>
        <v>759865.96000000008</v>
      </c>
      <c r="N214" s="3"/>
      <c r="O214" s="3"/>
      <c r="P214" s="3"/>
      <c r="Q214" s="77">
        <f t="shared" si="9"/>
        <v>188375.59999999998</v>
      </c>
      <c r="R214" s="78">
        <f t="shared" si="10"/>
        <v>657.58776699029136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1325709.4099999999</v>
      </c>
      <c r="K215" s="210">
        <f>อุดรธานี!AO123</f>
        <v>1233612.6599999999</v>
      </c>
      <c r="L215" s="210">
        <f>อุดรธานี!AP123</f>
        <v>881264.76</v>
      </c>
      <c r="M215" s="210">
        <f>อุดรธานี!AQ123</f>
        <v>792232.5</v>
      </c>
      <c r="N215" s="3"/>
      <c r="O215" s="3"/>
      <c r="P215" s="3"/>
      <c r="Q215" s="77">
        <f t="shared" si="9"/>
        <v>89032.260000000009</v>
      </c>
      <c r="R215" s="78">
        <f t="shared" si="10"/>
        <v>312.7270262597587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805692.95</v>
      </c>
      <c r="K216" s="210">
        <f>อุดรธานี!AO124</f>
        <v>932602.77</v>
      </c>
      <c r="L216" s="210">
        <f>อุดรธานี!AP124</f>
        <v>1484206.4</v>
      </c>
      <c r="M216" s="210">
        <f>อุดรธานี!AQ124</f>
        <v>1335167.73</v>
      </c>
      <c r="N216" s="3"/>
      <c r="O216" s="3"/>
      <c r="P216" s="3"/>
      <c r="Q216" s="77">
        <f t="shared" si="9"/>
        <v>149038.66999999993</v>
      </c>
      <c r="R216" s="78">
        <f t="shared" si="10"/>
        <v>320.01000431220353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612708.66</v>
      </c>
      <c r="K217" s="210">
        <f>อุดรธานี!AO125</f>
        <v>754018.72</v>
      </c>
      <c r="L217" s="210">
        <f>อุดรธานี!AP125</f>
        <v>966706.87</v>
      </c>
      <c r="M217" s="210">
        <f>อุดรธานี!AQ125</f>
        <v>1088467.3700000001</v>
      </c>
      <c r="N217" s="3"/>
      <c r="O217" s="3"/>
      <c r="P217" s="3"/>
      <c r="Q217" s="77">
        <f t="shared" si="9"/>
        <v>-121760.50000000012</v>
      </c>
      <c r="R217" s="78">
        <f t="shared" si="10"/>
        <v>263.8392112445415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487627.29</v>
      </c>
      <c r="K218" s="210">
        <f>อุดรธานี!AO126</f>
        <v>557584.78999999992</v>
      </c>
      <c r="L218" s="210">
        <f>อุดรธานี!AP126</f>
        <v>1517243.87</v>
      </c>
      <c r="M218" s="210">
        <f>อุดรธานี!AQ126</f>
        <v>1416680.66</v>
      </c>
      <c r="N218" s="3"/>
      <c r="O218" s="3"/>
      <c r="P218" s="3"/>
      <c r="Q218" s="77">
        <f t="shared" si="9"/>
        <v>100563.2100000002</v>
      </c>
      <c r="R218" s="78">
        <f t="shared" si="10"/>
        <v>369.87905168210631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1475762.54</v>
      </c>
      <c r="K219" s="210">
        <f>อุดรธานี!AO127</f>
        <v>1694333.85</v>
      </c>
      <c r="L219" s="210">
        <f>อุดรธานี!AP127</f>
        <v>1201573.0699999998</v>
      </c>
      <c r="M219" s="210">
        <f>อุดรธานี!AQ127</f>
        <v>1017722.03</v>
      </c>
      <c r="N219" s="3"/>
      <c r="O219" s="3"/>
      <c r="P219" s="3"/>
      <c r="Q219" s="77">
        <f t="shared" si="9"/>
        <v>183851.0399999998</v>
      </c>
      <c r="R219" s="78">
        <f t="shared" si="10"/>
        <v>623.86971443406014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844316.42</v>
      </c>
      <c r="K220" s="210">
        <f>อุดรธานี!AO128</f>
        <v>924190.04</v>
      </c>
      <c r="L220" s="210">
        <f>อุดรธานี!AP128</f>
        <v>1433090.97</v>
      </c>
      <c r="M220" s="210">
        <f>อุดรธานี!AQ128</f>
        <v>1158054.2800000003</v>
      </c>
      <c r="N220" s="3"/>
      <c r="O220" s="3"/>
      <c r="P220" s="3"/>
      <c r="Q220" s="77">
        <f t="shared" si="9"/>
        <v>275036.68999999971</v>
      </c>
      <c r="R220" s="78">
        <f t="shared" si="10"/>
        <v>492.80982462173313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333315.53000000003</v>
      </c>
      <c r="K221" s="210">
        <f>อุดรธานี!AO129</f>
        <v>446708.33000000007</v>
      </c>
      <c r="L221" s="210">
        <f>อุดรธานี!AP129</f>
        <v>1000779.3600000001</v>
      </c>
      <c r="M221" s="210">
        <f>อุดรธานี!AQ129</f>
        <v>1457348.84</v>
      </c>
      <c r="N221" s="3"/>
      <c r="O221" s="3"/>
      <c r="P221" s="3"/>
      <c r="Q221" s="77">
        <f t="shared" si="9"/>
        <v>-456569.48</v>
      </c>
      <c r="R221" s="78">
        <f t="shared" si="10"/>
        <v>330.29021782178222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8210413.040000001</v>
      </c>
      <c r="K222" s="215">
        <f>SUM(K211:K221)</f>
        <v>8917394.8899999987</v>
      </c>
      <c r="L222" s="215">
        <f>SUM(L211:L221)</f>
        <v>12943462.440000001</v>
      </c>
      <c r="M222" s="215">
        <f>SUM(M211:M221)</f>
        <v>12477650.41</v>
      </c>
      <c r="N222" s="213">
        <v>10</v>
      </c>
      <c r="O222" s="213">
        <v>10</v>
      </c>
      <c r="P222" s="213">
        <f>N222-O222</f>
        <v>0</v>
      </c>
      <c r="Q222" s="77">
        <f t="shared" si="9"/>
        <v>465812.03000000119</v>
      </c>
      <c r="R222" s="78">
        <f>L222/H222</f>
        <v>362.52135447008743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1589742.74</v>
      </c>
      <c r="K224" s="210">
        <f>อุดรธานี!AO130</f>
        <v>2372094.6</v>
      </c>
      <c r="L224" s="210">
        <f>อุดรธานี!AP130</f>
        <v>2641140.8199999998</v>
      </c>
      <c r="M224" s="210">
        <f>อุดรธานี!AQ130</f>
        <v>2376737.0700000003</v>
      </c>
      <c r="N224" s="3"/>
      <c r="O224" s="3"/>
      <c r="P224" s="3"/>
      <c r="Q224" s="77">
        <f t="shared" si="9"/>
        <v>264403.74999999953</v>
      </c>
      <c r="R224" s="78">
        <f t="shared" si="10"/>
        <v>298.77158597285069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830324.34</v>
      </c>
      <c r="K225" s="210">
        <f>อุดรธานี!AO131</f>
        <v>1007450.78</v>
      </c>
      <c r="L225" s="210">
        <f>อุดรธานี!AP131</f>
        <v>1505501.8</v>
      </c>
      <c r="M225" s="210">
        <f>อุดรธานี!AQ131</f>
        <v>1759391.72</v>
      </c>
      <c r="N225" s="3"/>
      <c r="O225" s="3"/>
      <c r="P225" s="3"/>
      <c r="Q225" s="77">
        <f t="shared" si="9"/>
        <v>-253889.91999999993</v>
      </c>
      <c r="R225" s="78">
        <f t="shared" si="10"/>
        <v>314.16982470784643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2017566.88</v>
      </c>
      <c r="K226" s="210">
        <f>อุดรธานี!AO132</f>
        <v>2762266.91</v>
      </c>
      <c r="L226" s="210">
        <f>อุดรธานี!AP132</f>
        <v>2630434.7000000002</v>
      </c>
      <c r="M226" s="210">
        <f>อุดรธานี!AQ132</f>
        <v>2857157.9000000004</v>
      </c>
      <c r="N226" s="3"/>
      <c r="O226" s="3"/>
      <c r="P226" s="3"/>
      <c r="Q226" s="77">
        <f t="shared" si="9"/>
        <v>-226723.20000000019</v>
      </c>
      <c r="R226" s="78">
        <f t="shared" si="10"/>
        <v>309.68150459147637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1260063.04</v>
      </c>
      <c r="K227" s="210">
        <f>อุดรธานี!AO133</f>
        <v>1401698.3800000001</v>
      </c>
      <c r="L227" s="210">
        <f>อุดรธานี!AP133</f>
        <v>2424390.41</v>
      </c>
      <c r="M227" s="210">
        <f>อุดรธานี!AQ133</f>
        <v>3396588.5600000005</v>
      </c>
      <c r="N227" s="3"/>
      <c r="O227" s="3"/>
      <c r="P227" s="3"/>
      <c r="Q227" s="77">
        <f t="shared" ref="Q227:Q290" si="11">L227-M227</f>
        <v>-972198.15000000037</v>
      </c>
      <c r="R227" s="78">
        <f t="shared" ref="R227:R290" si="12">L227/H227</f>
        <v>381.73364981892615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1386390.19</v>
      </c>
      <c r="K228" s="210">
        <f>อุดรธานี!AO134</f>
        <v>1574121.1400000001</v>
      </c>
      <c r="L228" s="210">
        <f>อุดรธานี!AP134</f>
        <v>1469604.9300000002</v>
      </c>
      <c r="M228" s="210">
        <f>อุดรธานี!AQ134</f>
        <v>1881731.97</v>
      </c>
      <c r="N228" s="3"/>
      <c r="O228" s="3"/>
      <c r="P228" s="3"/>
      <c r="Q228" s="77">
        <f t="shared" si="11"/>
        <v>-412127.0399999998</v>
      </c>
      <c r="R228" s="78">
        <f t="shared" si="12"/>
        <v>383.70885900783293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1413915.79</v>
      </c>
      <c r="K229" s="210">
        <f>อุดรธานี!AO135</f>
        <v>2104833.17</v>
      </c>
      <c r="L229" s="210">
        <f>อุดรธานี!AP135</f>
        <v>3302759.66</v>
      </c>
      <c r="M229" s="210">
        <f>อุดรธานี!AQ135</f>
        <v>3425769.24</v>
      </c>
      <c r="N229" s="3"/>
      <c r="O229" s="3"/>
      <c r="P229" s="3"/>
      <c r="Q229" s="77">
        <f t="shared" si="11"/>
        <v>-123009.58000000007</v>
      </c>
      <c r="R229" s="78">
        <f t="shared" si="12"/>
        <v>463.80559752843703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852467.74</v>
      </c>
      <c r="K230" s="210">
        <f>อุดรธานี!AO136</f>
        <v>897379.2</v>
      </c>
      <c r="L230" s="210">
        <f>อุดรธานี!AP136</f>
        <v>1753335.52</v>
      </c>
      <c r="M230" s="210">
        <f>อุดรธานี!AQ136</f>
        <v>1936763.33</v>
      </c>
      <c r="N230" s="3"/>
      <c r="O230" s="3"/>
      <c r="P230" s="3"/>
      <c r="Q230" s="77">
        <f t="shared" si="11"/>
        <v>-183427.81000000006</v>
      </c>
      <c r="R230" s="78">
        <f t="shared" si="12"/>
        <v>555.55624841571614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609465.68000000005</v>
      </c>
      <c r="K231" s="210">
        <f>อุดรธานี!AO137</f>
        <v>413303.15000000008</v>
      </c>
      <c r="L231" s="210">
        <f>อุดรธานี!AP137</f>
        <v>1593024.48</v>
      </c>
      <c r="M231" s="210">
        <f>อุดรธานี!AQ137</f>
        <v>1648306.23</v>
      </c>
      <c r="N231" s="3"/>
      <c r="O231" s="3"/>
      <c r="P231" s="3"/>
      <c r="Q231" s="77">
        <f t="shared" si="11"/>
        <v>-55281.75</v>
      </c>
      <c r="R231" s="78">
        <f t="shared" si="12"/>
        <v>462.41639477503628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1323111.74</v>
      </c>
      <c r="K232" s="210">
        <f>อุดรธานี!AO138</f>
        <v>1708455.67</v>
      </c>
      <c r="L232" s="210">
        <f>อุดรธานี!AP138</f>
        <v>2788467.02</v>
      </c>
      <c r="M232" s="210">
        <f>อุดรธานี!AQ138</f>
        <v>3144123.78</v>
      </c>
      <c r="N232" s="3"/>
      <c r="O232" s="3"/>
      <c r="P232" s="3"/>
      <c r="Q232" s="77">
        <f t="shared" si="11"/>
        <v>-355656.75999999978</v>
      </c>
      <c r="R232" s="78">
        <f t="shared" si="12"/>
        <v>351.99028275687959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1035386.23</v>
      </c>
      <c r="K233" s="210">
        <f>อุดรธานี!AO139</f>
        <v>1451611.66</v>
      </c>
      <c r="L233" s="210">
        <f>อุดรธานี!AP139</f>
        <v>2438874.6399999997</v>
      </c>
      <c r="M233" s="210">
        <f>อุดรธานี!AQ139</f>
        <v>2645145.7000000002</v>
      </c>
      <c r="N233" s="3"/>
      <c r="O233" s="3"/>
      <c r="P233" s="3"/>
      <c r="Q233" s="77">
        <f t="shared" si="11"/>
        <v>-206271.06000000052</v>
      </c>
      <c r="R233" s="78">
        <f t="shared" si="12"/>
        <v>577.65860729512076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922452.74</v>
      </c>
      <c r="K234" s="210">
        <f>อุดรธานี!AO140</f>
        <v>953524.02</v>
      </c>
      <c r="L234" s="210">
        <f>อุดรธานี!AP140</f>
        <v>2118862.46</v>
      </c>
      <c r="M234" s="210">
        <f>อุดรธานี!AQ140</f>
        <v>2120692.4300000002</v>
      </c>
      <c r="N234" s="3"/>
      <c r="O234" s="3"/>
      <c r="P234" s="3"/>
      <c r="Q234" s="77">
        <f t="shared" si="11"/>
        <v>-1829.9700000002049</v>
      </c>
      <c r="R234" s="78">
        <f t="shared" si="12"/>
        <v>486.08911676990135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848266.93</v>
      </c>
      <c r="K235" s="210">
        <f>อุดรธานี!AO141</f>
        <v>1114009</v>
      </c>
      <c r="L235" s="210">
        <f>อุดรธานี!AP141</f>
        <v>1536839.8900000001</v>
      </c>
      <c r="M235" s="210">
        <f>อุดรธานี!AQ141</f>
        <v>1685227.4399999997</v>
      </c>
      <c r="N235" s="3"/>
      <c r="O235" s="3"/>
      <c r="P235" s="3"/>
      <c r="Q235" s="77">
        <f t="shared" si="11"/>
        <v>-148387.54999999958</v>
      </c>
      <c r="R235" s="78">
        <f t="shared" si="12"/>
        <v>368.10536287425151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105617.64</v>
      </c>
      <c r="K236" s="210">
        <f>อุดรธานี!AO142</f>
        <v>280433.20000000007</v>
      </c>
      <c r="L236" s="210">
        <f>อุดรธานี!AP142</f>
        <v>1404466.95</v>
      </c>
      <c r="M236" s="210">
        <f>อุดรธานี!AQ142</f>
        <v>1437250.51</v>
      </c>
      <c r="N236" s="3"/>
      <c r="O236" s="3"/>
      <c r="P236" s="3"/>
      <c r="Q236" s="77">
        <f t="shared" si="11"/>
        <v>-32783.560000000056</v>
      </c>
      <c r="R236" s="78">
        <f t="shared" si="12"/>
        <v>536.05608778625947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929886.13</v>
      </c>
      <c r="K237" s="210">
        <f>อุดรธานี!AO143</f>
        <v>1164875.9000000001</v>
      </c>
      <c r="L237" s="210">
        <f>อุดรธานี!AP143</f>
        <v>2148544.4299999997</v>
      </c>
      <c r="M237" s="210">
        <f>อุดรธานี!AQ143</f>
        <v>2030001.23</v>
      </c>
      <c r="N237" s="3"/>
      <c r="O237" s="3"/>
      <c r="P237" s="3"/>
      <c r="Q237" s="77">
        <f t="shared" si="11"/>
        <v>118543.19999999972</v>
      </c>
      <c r="R237" s="78">
        <f t="shared" si="12"/>
        <v>421.28322156862737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2136598.91</v>
      </c>
      <c r="K238" s="210">
        <f>อุดรธานี!AO144</f>
        <v>2332282.9900000002</v>
      </c>
      <c r="L238" s="210">
        <f>อุดรธานี!AP144</f>
        <v>1755438.8699999999</v>
      </c>
      <c r="M238" s="210">
        <f>อุดรธานี!AQ144</f>
        <v>1943442.0299999998</v>
      </c>
      <c r="N238" s="3"/>
      <c r="O238" s="3"/>
      <c r="P238" s="3"/>
      <c r="Q238" s="77">
        <f t="shared" si="11"/>
        <v>-188003.15999999992</v>
      </c>
      <c r="R238" s="78">
        <f t="shared" si="12"/>
        <v>246.75834551588414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17261256.720000003</v>
      </c>
      <c r="K239" s="215">
        <f>SUM(K223:K238)</f>
        <v>21538339.769999996</v>
      </c>
      <c r="L239" s="215">
        <f>SUM(L223:L238)</f>
        <v>31511686.580000002</v>
      </c>
      <c r="M239" s="215">
        <f>SUM(M223:M238)</f>
        <v>34288329.140000001</v>
      </c>
      <c r="N239" s="213">
        <v>15</v>
      </c>
      <c r="O239" s="213">
        <v>15</v>
      </c>
      <c r="P239" s="213">
        <f>N239-O239</f>
        <v>0</v>
      </c>
      <c r="Q239" s="77">
        <f t="shared" si="11"/>
        <v>-2776642.5599999987</v>
      </c>
      <c r="R239" s="78">
        <f>L239/H239</f>
        <v>386.45204964373755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429774.23</v>
      </c>
      <c r="K241" s="210">
        <f>อุดรธานี!AO145</f>
        <v>777984.41</v>
      </c>
      <c r="L241" s="210">
        <f>อุดรธานี!AP145</f>
        <v>994216.07</v>
      </c>
      <c r="M241" s="210">
        <f>อุดรธานี!AQ145</f>
        <v>1189566.45</v>
      </c>
      <c r="N241" s="3"/>
      <c r="O241" s="3"/>
      <c r="P241" s="3"/>
      <c r="Q241" s="77">
        <f t="shared" si="11"/>
        <v>-195350.38</v>
      </c>
      <c r="R241" s="78">
        <f t="shared" si="12"/>
        <v>304.97425460122696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1832635.23</v>
      </c>
      <c r="K242" s="210">
        <f>อุดรธานี!AO146</f>
        <v>2377256.0100000002</v>
      </c>
      <c r="L242" s="210">
        <f>อุดรธานี!AP146</f>
        <v>2360099.0699999998</v>
      </c>
      <c r="M242" s="210">
        <f>อุดรธานี!AQ146</f>
        <v>2348460.88</v>
      </c>
      <c r="N242" s="3"/>
      <c r="O242" s="3"/>
      <c r="P242" s="3"/>
      <c r="Q242" s="77">
        <f t="shared" si="11"/>
        <v>11638.189999999944</v>
      </c>
      <c r="R242" s="78">
        <f t="shared" si="12"/>
        <v>433.60262171596543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424949.01</v>
      </c>
      <c r="K243" s="210">
        <f>อุดรธานี!AO147</f>
        <v>473012.96</v>
      </c>
      <c r="L243" s="210">
        <f>อุดรธานี!AP147</f>
        <v>892578.77</v>
      </c>
      <c r="M243" s="210">
        <f>อุดรธานี!AQ147</f>
        <v>1147274.02</v>
      </c>
      <c r="N243" s="3"/>
      <c r="O243" s="3"/>
      <c r="P243" s="3"/>
      <c r="Q243" s="77">
        <f t="shared" si="11"/>
        <v>-254695.25</v>
      </c>
      <c r="R243" s="78">
        <f t="shared" si="12"/>
        <v>445.1764438902743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1685228.02</v>
      </c>
      <c r="K244" s="210">
        <f>อุดรธานี!AO148</f>
        <v>1854959.46</v>
      </c>
      <c r="L244" s="210">
        <f>อุดรธานี!AP148</f>
        <v>2037778.15</v>
      </c>
      <c r="M244" s="210">
        <f>อุดรธานี!AQ148</f>
        <v>1835300.57</v>
      </c>
      <c r="N244" s="3"/>
      <c r="O244" s="3"/>
      <c r="P244" s="3"/>
      <c r="Q244" s="77">
        <f t="shared" si="11"/>
        <v>202477.57999999984</v>
      </c>
      <c r="R244" s="78">
        <f t="shared" si="12"/>
        <v>363.30507220538419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1490918.52</v>
      </c>
      <c r="K245" s="210">
        <f>อุดรธานี!AO149</f>
        <v>2110227.75</v>
      </c>
      <c r="L245" s="210">
        <f>อุดรธานี!AP149</f>
        <v>1901718.9700000002</v>
      </c>
      <c r="M245" s="210">
        <f>อุดรธานี!AQ149</f>
        <v>2122580.84</v>
      </c>
      <c r="N245" s="3"/>
      <c r="O245" s="3"/>
      <c r="P245" s="3"/>
      <c r="Q245" s="77">
        <f t="shared" si="11"/>
        <v>-220861.86999999965</v>
      </c>
      <c r="R245" s="78">
        <f t="shared" si="12"/>
        <v>560.81361545266884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1688004.5</v>
      </c>
      <c r="K246" s="210">
        <f>อุดรธานี!AO150</f>
        <v>1824199.52</v>
      </c>
      <c r="L246" s="210">
        <f>อุดรธานี!AP150</f>
        <v>1193902.33</v>
      </c>
      <c r="M246" s="210">
        <f>อุดรธานี!AQ150</f>
        <v>1504597.25</v>
      </c>
      <c r="N246" s="3"/>
      <c r="O246" s="3"/>
      <c r="P246" s="3"/>
      <c r="Q246" s="77">
        <f t="shared" si="11"/>
        <v>-310694.91999999993</v>
      </c>
      <c r="R246" s="78">
        <f t="shared" si="12"/>
        <v>292.19342388644151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756642.09</v>
      </c>
      <c r="K247" s="210">
        <f>อุดรธานี!AO151</f>
        <v>1591768.57</v>
      </c>
      <c r="L247" s="210">
        <f>อุดรธานี!AP151</f>
        <v>2215407.2599999998</v>
      </c>
      <c r="M247" s="210">
        <f>อุดรธานี!AQ151</f>
        <v>2211346.4699999997</v>
      </c>
      <c r="N247" s="3"/>
      <c r="O247" s="3"/>
      <c r="P247" s="3"/>
      <c r="Q247" s="77">
        <f t="shared" si="11"/>
        <v>4060.7900000000373</v>
      </c>
      <c r="R247" s="78">
        <f t="shared" si="12"/>
        <v>492.20334592312815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383698.84</v>
      </c>
      <c r="K248" s="210">
        <f>อุดรธานี!AO152</f>
        <v>321391.43000000005</v>
      </c>
      <c r="L248" s="210">
        <f>อุดรธานี!AP152</f>
        <v>1432158.65</v>
      </c>
      <c r="M248" s="210">
        <f>อุดรธานี!AQ152</f>
        <v>1647523.6</v>
      </c>
      <c r="N248" s="3"/>
      <c r="O248" s="3"/>
      <c r="P248" s="3"/>
      <c r="Q248" s="77">
        <f t="shared" si="11"/>
        <v>-215364.95000000019</v>
      </c>
      <c r="R248" s="78">
        <f t="shared" si="12"/>
        <v>344.43449975949972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714879.61</v>
      </c>
      <c r="K249" s="210">
        <f>อุดรธานี!AO153</f>
        <v>821499.45000000007</v>
      </c>
      <c r="L249" s="210">
        <f>อุดรธานี!AP153</f>
        <v>1898584.75</v>
      </c>
      <c r="M249" s="210">
        <f>อุดรธานี!AQ153</f>
        <v>1723650.38</v>
      </c>
      <c r="N249" s="3"/>
      <c r="O249" s="3"/>
      <c r="P249" s="3"/>
      <c r="Q249" s="77">
        <f t="shared" si="11"/>
        <v>174934.37000000011</v>
      </c>
      <c r="R249" s="78">
        <f t="shared" si="12"/>
        <v>485.82004861821906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867012.8</v>
      </c>
      <c r="K250" s="210">
        <f>อุดรธานี!AO154</f>
        <v>1363840.62</v>
      </c>
      <c r="L250" s="210">
        <f>อุดรธานี!AP154</f>
        <v>1368647.7199999997</v>
      </c>
      <c r="M250" s="210">
        <f>อุดรธานี!AQ154</f>
        <v>1432249.46</v>
      </c>
      <c r="N250" s="3"/>
      <c r="O250" s="3"/>
      <c r="P250" s="3"/>
      <c r="Q250" s="77">
        <f t="shared" si="11"/>
        <v>-63601.740000000224</v>
      </c>
      <c r="R250" s="78">
        <f t="shared" si="12"/>
        <v>368.80833198598754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5299755.25</v>
      </c>
      <c r="K251" s="210">
        <f>อุดรธานี!AO155</f>
        <v>5528426.7299999995</v>
      </c>
      <c r="L251" s="210">
        <f>อุดรธานี!AP155</f>
        <v>3993619.2300000004</v>
      </c>
      <c r="M251" s="210">
        <f>อุดรธานี!AQ155</f>
        <v>3172822.7899999996</v>
      </c>
      <c r="N251" s="3"/>
      <c r="O251" s="3"/>
      <c r="P251" s="3"/>
      <c r="Q251" s="77">
        <f t="shared" si="11"/>
        <v>820796.44000000088</v>
      </c>
      <c r="R251" s="78">
        <f t="shared" si="12"/>
        <v>585.74644030507488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225790.09</v>
      </c>
      <c r="K252" s="210">
        <f>อุดรธานี!AO156</f>
        <v>369401.53</v>
      </c>
      <c r="L252" s="210">
        <f>อุดรธานี!AP156</f>
        <v>1056864.0900000001</v>
      </c>
      <c r="M252" s="210">
        <f>อุดรธานี!AQ156</f>
        <v>1417405.98</v>
      </c>
      <c r="N252" s="3"/>
      <c r="O252" s="3"/>
      <c r="P252" s="3"/>
      <c r="Q252" s="77">
        <f t="shared" si="11"/>
        <v>-360541.8899999999</v>
      </c>
      <c r="R252" s="78">
        <f t="shared" si="12"/>
        <v>225.72919478855192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684307.38</v>
      </c>
      <c r="K253" s="210">
        <f>อุดรธานี!AO157</f>
        <v>728762.94000000006</v>
      </c>
      <c r="L253" s="210">
        <f>อุดรธานี!AP157</f>
        <v>755139.37000000011</v>
      </c>
      <c r="M253" s="210">
        <f>อุดรธานี!AQ157</f>
        <v>867587.85</v>
      </c>
      <c r="N253" s="3"/>
      <c r="O253" s="3"/>
      <c r="P253" s="3"/>
      <c r="Q253" s="77">
        <f t="shared" si="11"/>
        <v>-112448.47999999986</v>
      </c>
      <c r="R253" s="78">
        <f t="shared" si="12"/>
        <v>332.66051541850226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547909.74</v>
      </c>
      <c r="K254" s="210">
        <f>อุดรธานี!AO158</f>
        <v>1004733.0200000001</v>
      </c>
      <c r="L254" s="210">
        <f>อุดรธานี!AP158</f>
        <v>882402.44000000006</v>
      </c>
      <c r="M254" s="210">
        <f>อุดรธานี!AQ158</f>
        <v>1132679.95</v>
      </c>
      <c r="N254" s="3"/>
      <c r="O254" s="3"/>
      <c r="P254" s="3"/>
      <c r="Q254" s="77">
        <f t="shared" si="11"/>
        <v>-250277.50999999989</v>
      </c>
      <c r="R254" s="78">
        <f t="shared" si="12"/>
        <v>271.84301910043132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618645.75</v>
      </c>
      <c r="K255" s="210">
        <f>อุดรธานี!AO159</f>
        <v>734302.2</v>
      </c>
      <c r="L255" s="210">
        <f>อุดรธานี!AP159</f>
        <v>2094918.68</v>
      </c>
      <c r="M255" s="210">
        <f>อุดรธานี!AQ159</f>
        <v>1858085.94</v>
      </c>
      <c r="N255" s="3"/>
      <c r="O255" s="3"/>
      <c r="P255" s="3"/>
      <c r="Q255" s="77">
        <f t="shared" si="11"/>
        <v>236832.74</v>
      </c>
      <c r="R255" s="78">
        <f t="shared" si="12"/>
        <v>830.32845025762981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854098.53</v>
      </c>
      <c r="K256" s="210">
        <f>อุดรธานี!AO160</f>
        <v>855966.04</v>
      </c>
      <c r="L256" s="210">
        <f>อุดรธานี!AP160</f>
        <v>1547938.61</v>
      </c>
      <c r="M256" s="210">
        <f>อุดรธานี!AQ160</f>
        <v>1856559.97</v>
      </c>
      <c r="N256" s="3"/>
      <c r="O256" s="3"/>
      <c r="P256" s="3"/>
      <c r="Q256" s="77">
        <f t="shared" si="11"/>
        <v>-308621.35999999987</v>
      </c>
      <c r="R256" s="78">
        <f t="shared" si="12"/>
        <v>387.27510883162375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272095.55</v>
      </c>
      <c r="K257" s="210">
        <f>อุดรธานี!AO161</f>
        <v>445111.6</v>
      </c>
      <c r="L257" s="210">
        <f>อุดรธานี!AP161</f>
        <v>1280922.81</v>
      </c>
      <c r="M257" s="210">
        <f>อุดรธานี!AQ161</f>
        <v>1306051.1499999999</v>
      </c>
      <c r="N257" s="3"/>
      <c r="O257" s="3"/>
      <c r="P257" s="3"/>
      <c r="Q257" s="77">
        <f t="shared" si="11"/>
        <v>-25128.339999999851</v>
      </c>
      <c r="R257" s="78">
        <f t="shared" si="12"/>
        <v>526.04632854209444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411769.23</v>
      </c>
      <c r="K258" s="210">
        <f>อุดรธานี!AO162</f>
        <v>632099.05999999994</v>
      </c>
      <c r="L258" s="210">
        <f>อุดรธานี!AP162</f>
        <v>1247211.3600000001</v>
      </c>
      <c r="M258" s="210">
        <f>อุดรธานี!AQ162</f>
        <v>1330324.22</v>
      </c>
      <c r="N258" s="3"/>
      <c r="O258" s="3"/>
      <c r="P258" s="3"/>
      <c r="Q258" s="77">
        <f t="shared" si="11"/>
        <v>-83112.85999999987</v>
      </c>
      <c r="R258" s="78">
        <f t="shared" si="12"/>
        <v>519.23870108243136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925536.73</v>
      </c>
      <c r="K259" s="210">
        <f>อุดรธานี!AO163</f>
        <v>903937.21</v>
      </c>
      <c r="L259" s="210">
        <f>อุดรธานี!AP163</f>
        <v>1640171.43</v>
      </c>
      <c r="M259" s="210">
        <f>อุดรธานี!AQ163</f>
        <v>1952863.8</v>
      </c>
      <c r="N259" s="3"/>
      <c r="O259" s="3"/>
      <c r="P259" s="3"/>
      <c r="Q259" s="77">
        <f t="shared" si="11"/>
        <v>-312692.37000000011</v>
      </c>
      <c r="R259" s="78">
        <f t="shared" si="12"/>
        <v>312.53266577743904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482277.05</v>
      </c>
      <c r="K260" s="210">
        <f>อุดรธานี!AO164</f>
        <v>511582.28999999992</v>
      </c>
      <c r="L260" s="210">
        <f>อุดรธานี!AP164</f>
        <v>1270849</v>
      </c>
      <c r="M260" s="210">
        <f>อุดรธานี!AQ164</f>
        <v>1353914.36</v>
      </c>
      <c r="N260" s="3"/>
      <c r="O260" s="3"/>
      <c r="P260" s="3"/>
      <c r="Q260" s="77">
        <f t="shared" si="11"/>
        <v>-83065.360000000102</v>
      </c>
      <c r="R260" s="78">
        <f t="shared" si="12"/>
        <v>599.73997168475694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20595928.150000002</v>
      </c>
      <c r="K261" s="215">
        <f>SUM(K240:K260)</f>
        <v>25230462.800000001</v>
      </c>
      <c r="L261" s="215">
        <f>SUM(L240:L260)</f>
        <v>32065128.760000002</v>
      </c>
      <c r="M261" s="215">
        <f>SUM(M240:M260)</f>
        <v>33410845.93</v>
      </c>
      <c r="N261" s="213">
        <v>20</v>
      </c>
      <c r="O261" s="213">
        <v>20</v>
      </c>
      <c r="P261" s="213">
        <f>N261-O261</f>
        <v>0</v>
      </c>
      <c r="Q261" s="77">
        <f t="shared" si="11"/>
        <v>-1345717.1699999981</v>
      </c>
      <c r="R261" s="78">
        <f>L261/H261</f>
        <v>422.95584815068855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1654183.8</v>
      </c>
      <c r="K263" s="210">
        <f>อุดรธานี!AO165</f>
        <v>3435439.18</v>
      </c>
      <c r="L263" s="210">
        <f>อุดรธานี!AP165</f>
        <v>2611869.67</v>
      </c>
      <c r="M263" s="210">
        <f>อุดรธานี!AQ165</f>
        <v>2257775.42</v>
      </c>
      <c r="N263" s="3"/>
      <c r="O263" s="3"/>
      <c r="P263" s="3"/>
      <c r="Q263" s="77">
        <f t="shared" si="11"/>
        <v>354094.25</v>
      </c>
      <c r="R263" s="78">
        <f t="shared" si="12"/>
        <v>527.65043838383838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505623.96</v>
      </c>
      <c r="K264" s="210">
        <f>อุดรธานี!AO166</f>
        <v>685534.14</v>
      </c>
      <c r="L264" s="210">
        <f>อุดรธานี!AP166</f>
        <v>1286029.01</v>
      </c>
      <c r="M264" s="210">
        <f>อุดรธานี!AQ166</f>
        <v>1332178.5899999999</v>
      </c>
      <c r="N264" s="3"/>
      <c r="O264" s="3"/>
      <c r="P264" s="3"/>
      <c r="Q264" s="77">
        <f t="shared" si="11"/>
        <v>-46149.579999999842</v>
      </c>
      <c r="R264" s="78">
        <f t="shared" si="12"/>
        <v>557.44647160814907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507840.47</v>
      </c>
      <c r="K265" s="210">
        <f>อุดรธานี!AO167</f>
        <v>1325530.5699999998</v>
      </c>
      <c r="L265" s="210">
        <f>อุดรธานี!AP167</f>
        <v>1466228.12</v>
      </c>
      <c r="M265" s="210">
        <f>อุดรธานี!AQ167</f>
        <v>1336728.0599999998</v>
      </c>
      <c r="N265" s="3"/>
      <c r="O265" s="3"/>
      <c r="P265" s="3"/>
      <c r="Q265" s="77">
        <f t="shared" si="11"/>
        <v>129500.06000000029</v>
      </c>
      <c r="R265" s="78">
        <f t="shared" si="12"/>
        <v>563.28394928928162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3599739.53</v>
      </c>
      <c r="K266" s="210">
        <f>อุดรธานี!AO168</f>
        <v>5491678.7599999998</v>
      </c>
      <c r="L266" s="210">
        <f>อุดรธานี!AP168</f>
        <v>2319669.75</v>
      </c>
      <c r="M266" s="210">
        <f>อุดรธานี!AQ168</f>
        <v>1903714.5999999999</v>
      </c>
      <c r="N266" s="3"/>
      <c r="O266" s="3"/>
      <c r="P266" s="3"/>
      <c r="Q266" s="77">
        <f t="shared" si="11"/>
        <v>415955.15000000014</v>
      </c>
      <c r="R266" s="78">
        <f t="shared" si="12"/>
        <v>375.89851725814293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2860116.01</v>
      </c>
      <c r="K267" s="210">
        <f>อุดรธานี!AO169</f>
        <v>10845110.6</v>
      </c>
      <c r="L267" s="210">
        <f>อุดรธานี!AP169</f>
        <v>2408791.35</v>
      </c>
      <c r="M267" s="210">
        <f>อุดรธานี!AQ169</f>
        <v>1375271.5499999998</v>
      </c>
      <c r="N267" s="3"/>
      <c r="O267" s="3"/>
      <c r="P267" s="3"/>
      <c r="Q267" s="77">
        <f t="shared" si="11"/>
        <v>1033519.8000000003</v>
      </c>
      <c r="R267" s="78">
        <f t="shared" si="12"/>
        <v>425.35605686032142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981611.9</v>
      </c>
      <c r="K268" s="210">
        <f>อุดรธานี!AO170</f>
        <v>2426169.63</v>
      </c>
      <c r="L268" s="210">
        <f>อุดรธานี!AP170</f>
        <v>1954522.51</v>
      </c>
      <c r="M268" s="210">
        <f>อุดรธานี!AQ170</f>
        <v>1637878.44</v>
      </c>
      <c r="N268" s="3"/>
      <c r="O268" s="3"/>
      <c r="P268" s="3"/>
      <c r="Q268" s="77">
        <f t="shared" si="11"/>
        <v>316644.07000000007</v>
      </c>
      <c r="R268" s="78">
        <f t="shared" si="12"/>
        <v>600.65227719729569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2086209.25</v>
      </c>
      <c r="K269" s="210">
        <f>อุดรธานี!AO171</f>
        <v>3982725.3499999996</v>
      </c>
      <c r="L269" s="210">
        <f>อุดรธานี!AP171</f>
        <v>1549804.44</v>
      </c>
      <c r="M269" s="210">
        <f>อุดรธานี!AQ171</f>
        <v>1471379.46</v>
      </c>
      <c r="N269" s="3"/>
      <c r="O269" s="3"/>
      <c r="P269" s="3"/>
      <c r="Q269" s="77">
        <f t="shared" si="11"/>
        <v>78424.979999999981</v>
      </c>
      <c r="R269" s="78">
        <f t="shared" si="12"/>
        <v>357.9225034642032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875670.68</v>
      </c>
      <c r="K270" s="210">
        <f>อุดรธานี!AO172</f>
        <v>1729571.41</v>
      </c>
      <c r="L270" s="210">
        <f>อุดรธานี!AP172</f>
        <v>1330375.67</v>
      </c>
      <c r="M270" s="210">
        <f>อุดรธานี!AQ172</f>
        <v>1110043.1400000001</v>
      </c>
      <c r="N270" s="3"/>
      <c r="O270" s="3"/>
      <c r="P270" s="3"/>
      <c r="Q270" s="77">
        <f t="shared" si="11"/>
        <v>220332.5299999998</v>
      </c>
      <c r="R270" s="78">
        <f t="shared" si="12"/>
        <v>564.91535881104028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381062.61</v>
      </c>
      <c r="K271" s="210">
        <f>อุดรธานี!AO173</f>
        <v>592591.52999999991</v>
      </c>
      <c r="L271" s="210">
        <f>อุดรธานี!AP173</f>
        <v>1038827.15</v>
      </c>
      <c r="M271" s="210">
        <f>อุดรธานี!AQ173</f>
        <v>1024057.52</v>
      </c>
      <c r="N271" s="3"/>
      <c r="O271" s="3"/>
      <c r="P271" s="3"/>
      <c r="Q271" s="77">
        <f t="shared" si="11"/>
        <v>14769.630000000005</v>
      </c>
      <c r="R271" s="78">
        <f t="shared" si="12"/>
        <v>661.67334394904458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13452058.209999999</v>
      </c>
      <c r="K272" s="215">
        <f>SUM(K262:K271)</f>
        <v>30514351.169999998</v>
      </c>
      <c r="L272" s="215">
        <f>SUM(L262:L271)</f>
        <v>15966117.67</v>
      </c>
      <c r="M272" s="215">
        <f>SUM(M262:M271)</f>
        <v>13449026.779999997</v>
      </c>
      <c r="N272" s="213">
        <v>9</v>
      </c>
      <c r="O272" s="213">
        <v>9</v>
      </c>
      <c r="P272" s="213">
        <f>N272-O272</f>
        <v>0</v>
      </c>
      <c r="Q272" s="77">
        <f t="shared" si="11"/>
        <v>2517090.8900000025</v>
      </c>
      <c r="R272" s="78">
        <f>L272/H272</f>
        <v>480.86370719513297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1255236.06</v>
      </c>
      <c r="K274" s="210">
        <f>อุดรธานี!AO174</f>
        <v>1430634.39</v>
      </c>
      <c r="L274" s="210">
        <f>อุดรธานี!AP174</f>
        <v>1879839.96</v>
      </c>
      <c r="M274" s="210">
        <f>อุดรธานี!AQ174</f>
        <v>2184966.0100000002</v>
      </c>
      <c r="N274" s="3"/>
      <c r="O274" s="3"/>
      <c r="P274" s="3"/>
      <c r="Q274" s="77">
        <f t="shared" si="11"/>
        <v>-305126.05000000028</v>
      </c>
      <c r="R274" s="78">
        <f t="shared" si="12"/>
        <v>230.11873668747705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444642.3</v>
      </c>
      <c r="K275" s="210">
        <f>อุดรธานี!AO175</f>
        <v>608476.99</v>
      </c>
      <c r="L275" s="210">
        <f>อุดรธานี!AP175</f>
        <v>1504171.51</v>
      </c>
      <c r="M275" s="210">
        <f>อุดรธานี!AQ175</f>
        <v>1705412.2</v>
      </c>
      <c r="N275" s="3"/>
      <c r="O275" s="3"/>
      <c r="P275" s="3"/>
      <c r="Q275" s="77">
        <f t="shared" si="11"/>
        <v>-201240.68999999994</v>
      </c>
      <c r="R275" s="78">
        <f t="shared" si="12"/>
        <v>366.87110000000001</v>
      </c>
    </row>
    <row r="276" spans="1:18" s="201" customFormat="1" ht="24.6" customHeight="1" x14ac:dyDescent="0.7">
      <c r="A276" s="238">
        <v>4</v>
      </c>
      <c r="B276" s="239" t="s">
        <v>44</v>
      </c>
      <c r="C276" s="239" t="s">
        <v>275</v>
      </c>
      <c r="D276" s="239" t="s">
        <v>113</v>
      </c>
      <c r="E276" s="239" t="s">
        <v>32</v>
      </c>
      <c r="F276" s="239" t="s">
        <v>141</v>
      </c>
      <c r="G276" s="239" t="s">
        <v>745</v>
      </c>
      <c r="H276" s="240">
        <v>4574</v>
      </c>
      <c r="I276" s="238">
        <v>4</v>
      </c>
      <c r="J276" s="209">
        <f>อุดรธานี!F176</f>
        <v>1640787.86</v>
      </c>
      <c r="K276" s="210">
        <f>อุดรธานี!AO176</f>
        <v>1785577.78</v>
      </c>
      <c r="L276" s="210">
        <f>อุดรธานี!AP176</f>
        <v>2334113.66</v>
      </c>
      <c r="M276" s="210">
        <f>อุดรธานี!AQ176</f>
        <v>2866405.89</v>
      </c>
      <c r="N276" s="239"/>
      <c r="O276" s="239"/>
      <c r="P276" s="239"/>
      <c r="Q276" s="199">
        <f t="shared" si="11"/>
        <v>-532292.23</v>
      </c>
      <c r="R276" s="200">
        <f t="shared" si="12"/>
        <v>510.30031919545257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615228.09</v>
      </c>
      <c r="K277" s="210">
        <f>อุดรธานี!AO177</f>
        <v>751167.94</v>
      </c>
      <c r="L277" s="210">
        <f>อุดรธานี!AP177</f>
        <v>2226808.21</v>
      </c>
      <c r="M277" s="210">
        <f>อุดรธานี!AQ177</f>
        <v>2419149.9099999997</v>
      </c>
      <c r="N277" s="3"/>
      <c r="O277" s="3"/>
      <c r="P277" s="3"/>
      <c r="Q277" s="77">
        <f t="shared" si="11"/>
        <v>-192341.69999999972</v>
      </c>
      <c r="R277" s="78">
        <f t="shared" si="12"/>
        <v>447.50968850482315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691530.09</v>
      </c>
      <c r="K278" s="210">
        <f>อุดรธานี!AO178</f>
        <v>759768.66</v>
      </c>
      <c r="L278" s="210">
        <f>อุดรธานี!AP178</f>
        <v>2074978.6</v>
      </c>
      <c r="M278" s="210">
        <f>อุดรธานี!AQ178</f>
        <v>2323750.5200000005</v>
      </c>
      <c r="N278" s="3"/>
      <c r="O278" s="3"/>
      <c r="P278" s="3"/>
      <c r="Q278" s="77">
        <f t="shared" si="11"/>
        <v>-248771.92000000039</v>
      </c>
      <c r="R278" s="78">
        <f t="shared" si="12"/>
        <v>382.76675890057186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725828.92</v>
      </c>
      <c r="K279" s="210">
        <f>อุดรธานี!AO179</f>
        <v>798183.55</v>
      </c>
      <c r="L279" s="210">
        <f>อุดรธานี!AP179</f>
        <v>2124499.7400000002</v>
      </c>
      <c r="M279" s="210">
        <f>อุดรธานี!AQ179</f>
        <v>2318554.9799999995</v>
      </c>
      <c r="N279" s="3"/>
      <c r="O279" s="3"/>
      <c r="P279" s="3"/>
      <c r="Q279" s="77">
        <f t="shared" si="11"/>
        <v>-194055.23999999929</v>
      </c>
      <c r="R279" s="78">
        <f t="shared" si="12"/>
        <v>412.52422135922336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1118000.1000000001</v>
      </c>
      <c r="K280" s="210">
        <f>อุดรธานี!AO180</f>
        <v>1200747.3799999999</v>
      </c>
      <c r="L280" s="210">
        <f>อุดรธานี!AP180</f>
        <v>2136283.9700000002</v>
      </c>
      <c r="M280" s="210">
        <f>อุดรธานี!AQ180</f>
        <v>2278767.0500000003</v>
      </c>
      <c r="N280" s="3"/>
      <c r="O280" s="3"/>
      <c r="P280" s="3"/>
      <c r="Q280" s="77">
        <f t="shared" si="11"/>
        <v>-142483.08000000007</v>
      </c>
      <c r="R280" s="78">
        <f t="shared" si="12"/>
        <v>335.78811222885889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1096368.58</v>
      </c>
      <c r="K281" s="210">
        <f>อุดรธานี!AO181</f>
        <v>1633043.6600000001</v>
      </c>
      <c r="L281" s="210">
        <f>อุดรธานี!AP181</f>
        <v>2641690.9299999997</v>
      </c>
      <c r="M281" s="210">
        <f>อุดรธานี!AQ181</f>
        <v>2267779.36</v>
      </c>
      <c r="N281" s="3"/>
      <c r="O281" s="3"/>
      <c r="P281" s="3"/>
      <c r="Q281" s="77">
        <f t="shared" si="11"/>
        <v>373911.56999999983</v>
      </c>
      <c r="R281" s="78">
        <f t="shared" si="12"/>
        <v>327.30652087721467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704398.41</v>
      </c>
      <c r="K282" s="210">
        <f>อุดรธานี!AO182</f>
        <v>949236.02</v>
      </c>
      <c r="L282" s="210">
        <f>อุดรธานี!AP182</f>
        <v>1830625.6099999999</v>
      </c>
      <c r="M282" s="210">
        <f>อุดรธานี!AQ182</f>
        <v>2406565.42</v>
      </c>
      <c r="N282" s="3"/>
      <c r="O282" s="3"/>
      <c r="P282" s="3"/>
      <c r="Q282" s="77">
        <f t="shared" si="11"/>
        <v>-575939.81000000006</v>
      </c>
      <c r="R282" s="78">
        <f t="shared" si="12"/>
        <v>394.871788179465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698146.19</v>
      </c>
      <c r="K283" s="210">
        <f>อุดรธานี!AO183</f>
        <v>763884.41999999993</v>
      </c>
      <c r="L283" s="210">
        <f>อุดรธานี!AP183</f>
        <v>2297741.87</v>
      </c>
      <c r="M283" s="210">
        <f>อุดรธานี!AQ183</f>
        <v>2364590.2199999997</v>
      </c>
      <c r="N283" s="3"/>
      <c r="O283" s="3"/>
      <c r="P283" s="3"/>
      <c r="Q283" s="77">
        <f t="shared" si="11"/>
        <v>-66848.349999999627</v>
      </c>
      <c r="R283" s="78">
        <f t="shared" si="12"/>
        <v>423.62497603244839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793591.01</v>
      </c>
      <c r="K284" s="210">
        <f>อุดรธานี!AO184</f>
        <v>823906.81</v>
      </c>
      <c r="L284" s="210">
        <f>อุดรธานี!AP184</f>
        <v>1645120.09</v>
      </c>
      <c r="M284" s="210">
        <f>อุดรธานี!AQ184</f>
        <v>1764125.1</v>
      </c>
      <c r="N284" s="3"/>
      <c r="O284" s="3"/>
      <c r="P284" s="3"/>
      <c r="Q284" s="77">
        <f t="shared" si="11"/>
        <v>-119005.01000000001</v>
      </c>
      <c r="R284" s="78">
        <f t="shared" si="12"/>
        <v>351.29619688234038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41">
        <v>3471</v>
      </c>
      <c r="I285" s="70">
        <v>3</v>
      </c>
      <c r="J285" s="209">
        <f>อุดรธานี!F185</f>
        <v>648624.38</v>
      </c>
      <c r="K285" s="210">
        <f>อุดรธานี!AO185</f>
        <v>537672.16</v>
      </c>
      <c r="L285" s="210">
        <f>อุดรธานี!AP185</f>
        <v>1198116.06</v>
      </c>
      <c r="M285" s="210">
        <f>อุดรธานี!AQ185</f>
        <v>1337260.8499999999</v>
      </c>
      <c r="N285" s="3"/>
      <c r="O285" s="3"/>
      <c r="P285" s="3"/>
      <c r="Q285" s="77">
        <f t="shared" si="11"/>
        <v>-139144.7899999998</v>
      </c>
      <c r="R285" s="78">
        <f t="shared" si="12"/>
        <v>345.17892826274851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503741.52</v>
      </c>
      <c r="K286" s="210">
        <f>อุดรธานี!AO186</f>
        <v>956411.36</v>
      </c>
      <c r="L286" s="210">
        <f>อุดรธานี!AP186</f>
        <v>1726086.08</v>
      </c>
      <c r="M286" s="210">
        <f>อุดรธานี!AQ186</f>
        <v>2077474.4999999998</v>
      </c>
      <c r="N286" s="3"/>
      <c r="O286" s="3"/>
      <c r="P286" s="3"/>
      <c r="Q286" s="77">
        <f t="shared" si="11"/>
        <v>-351388.41999999969</v>
      </c>
      <c r="R286" s="78">
        <f t="shared" si="12"/>
        <v>259.21100465535369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10936123.51</v>
      </c>
      <c r="K287" s="215">
        <f>SUM(K273:K286)</f>
        <v>12998711.119999999</v>
      </c>
      <c r="L287" s="215">
        <f>SUM(L273:L286)</f>
        <v>25620076.289999999</v>
      </c>
      <c r="M287" s="215">
        <f>SUM(M273:M286)</f>
        <v>28314802.010000005</v>
      </c>
      <c r="N287" s="213">
        <v>13</v>
      </c>
      <c r="O287" s="213">
        <v>13</v>
      </c>
      <c r="P287" s="213">
        <f>N287-O287</f>
        <v>0</v>
      </c>
      <c r="Q287" s="77">
        <f t="shared" si="11"/>
        <v>-2694725.7200000063</v>
      </c>
      <c r="R287" s="78">
        <f>L287/H287</f>
        <v>357.34317521200626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433634.09</v>
      </c>
      <c r="K289" s="210">
        <f>อุดรธานี!AO187</f>
        <v>435657.47000000003</v>
      </c>
      <c r="L289" s="210">
        <f>อุดรธานี!AP187</f>
        <v>901786.96</v>
      </c>
      <c r="M289" s="210">
        <f>อุดรธานี!AQ187</f>
        <v>1082644.3700000001</v>
      </c>
      <c r="N289" s="3"/>
      <c r="O289" s="3"/>
      <c r="P289" s="3"/>
      <c r="Q289" s="77">
        <f t="shared" si="11"/>
        <v>-180857.41000000015</v>
      </c>
      <c r="R289" s="78">
        <f t="shared" si="12"/>
        <v>367.92613627090981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661645.26</v>
      </c>
      <c r="K290" s="210">
        <f>อุดรธานี!AO188</f>
        <v>661390.32000000007</v>
      </c>
      <c r="L290" s="210">
        <f>อุดรธานี!AP188</f>
        <v>1280367.3900000001</v>
      </c>
      <c r="M290" s="210">
        <f>อุดรธานี!AQ188</f>
        <v>1484029.88</v>
      </c>
      <c r="N290" s="3"/>
      <c r="O290" s="3"/>
      <c r="P290" s="3"/>
      <c r="Q290" s="77">
        <f t="shared" si="11"/>
        <v>-203662.48999999976</v>
      </c>
      <c r="R290" s="78">
        <f t="shared" si="12"/>
        <v>422.70300099042595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655242.74</v>
      </c>
      <c r="K291" s="210">
        <f>อุดรธานี!AO189</f>
        <v>680079.43</v>
      </c>
      <c r="L291" s="210">
        <f>อุดรธานี!AP189</f>
        <v>1688720.92</v>
      </c>
      <c r="M291" s="210">
        <f>อุดรธานี!AQ189</f>
        <v>1790550.7999999998</v>
      </c>
      <c r="N291" s="3"/>
      <c r="O291" s="3"/>
      <c r="P291" s="3"/>
      <c r="Q291" s="77">
        <f t="shared" ref="Q291:Q349" si="13">L291-M291</f>
        <v>-101829.87999999989</v>
      </c>
      <c r="R291" s="78">
        <f t="shared" ref="R291:R349" si="14">L291/H291</f>
        <v>304.8232707581227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428521.14</v>
      </c>
      <c r="K292" s="210">
        <f>อุดรธานี!AO190</f>
        <v>512454.30000000005</v>
      </c>
      <c r="L292" s="210">
        <f>อุดรธานี!AP190</f>
        <v>509136.75</v>
      </c>
      <c r="M292" s="210">
        <f>อุดรธานี!AQ190</f>
        <v>738904.62</v>
      </c>
      <c r="N292" s="3"/>
      <c r="O292" s="3"/>
      <c r="P292" s="3"/>
      <c r="Q292" s="77">
        <f t="shared" si="13"/>
        <v>-229767.87</v>
      </c>
      <c r="R292" s="78">
        <f t="shared" si="14"/>
        <v>276.40431596091207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704520.34</v>
      </c>
      <c r="K293" s="210">
        <f>อุดรธานี!AO191</f>
        <v>1076883.8799999999</v>
      </c>
      <c r="L293" s="210">
        <f>อุดรธานี!AP191</f>
        <v>1330042.54</v>
      </c>
      <c r="M293" s="210">
        <f>อุดรธานี!AQ191</f>
        <v>1337972.96</v>
      </c>
      <c r="N293" s="3"/>
      <c r="O293" s="3"/>
      <c r="P293" s="3"/>
      <c r="Q293" s="77">
        <f t="shared" si="13"/>
        <v>-7930.4199999999255</v>
      </c>
      <c r="R293" s="78">
        <f t="shared" si="14"/>
        <v>402.67712382682413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2883563.57</v>
      </c>
      <c r="K294" s="215">
        <f>SUM(K288:K293)</f>
        <v>3366465.4000000004</v>
      </c>
      <c r="L294" s="215">
        <f>SUM(L288:L293)</f>
        <v>5710054.5599999996</v>
      </c>
      <c r="M294" s="215">
        <f>SUM(M288:M293)</f>
        <v>6434102.6299999999</v>
      </c>
      <c r="N294" s="213">
        <v>5</v>
      </c>
      <c r="O294" s="213">
        <v>5</v>
      </c>
      <c r="P294" s="213">
        <f>N294-O294</f>
        <v>0</v>
      </c>
      <c r="Q294" s="77">
        <f t="shared" si="13"/>
        <v>-724048.0700000003</v>
      </c>
      <c r="R294" s="78">
        <f>L294/H294</f>
        <v>353.2356671821837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776586.54</v>
      </c>
      <c r="K296" s="210">
        <f>อุดรธานี!AO192</f>
        <v>868022.51</v>
      </c>
      <c r="L296" s="210">
        <f>อุดรธานี!AP192</f>
        <v>837427.45</v>
      </c>
      <c r="M296" s="210">
        <f>อุดรธานี!AQ192</f>
        <v>1079275.9099999999</v>
      </c>
      <c r="N296" s="3"/>
      <c r="O296" s="3"/>
      <c r="P296" s="3"/>
      <c r="Q296" s="77">
        <f t="shared" si="13"/>
        <v>-241848.45999999996</v>
      </c>
      <c r="R296" s="78">
        <f t="shared" si="14"/>
        <v>246.37465431009119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299147.73</v>
      </c>
      <c r="K297" s="210">
        <f>อุดรธานี!AO193</f>
        <v>1033457.8999999999</v>
      </c>
      <c r="L297" s="210">
        <f>อุดรธานี!AP193</f>
        <v>1740694.69</v>
      </c>
      <c r="M297" s="210">
        <f>อุดรธานี!AQ193</f>
        <v>1185738.78</v>
      </c>
      <c r="N297" s="3"/>
      <c r="O297" s="3"/>
      <c r="P297" s="3"/>
      <c r="Q297" s="77">
        <f t="shared" si="13"/>
        <v>554955.90999999992</v>
      </c>
      <c r="R297" s="78">
        <f t="shared" si="14"/>
        <v>686.1232518722901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701395.36</v>
      </c>
      <c r="K298" s="210">
        <f>อุดรธานี!AO194</f>
        <v>648668.84</v>
      </c>
      <c r="L298" s="210">
        <f>อุดรธานี!AP194</f>
        <v>1423887.65</v>
      </c>
      <c r="M298" s="210">
        <f>อุดรธานี!AQ194</f>
        <v>2241669.42</v>
      </c>
      <c r="N298" s="3"/>
      <c r="O298" s="3"/>
      <c r="P298" s="3"/>
      <c r="Q298" s="77">
        <f t="shared" si="13"/>
        <v>-817781.77</v>
      </c>
      <c r="R298" s="78">
        <f t="shared" si="14"/>
        <v>439.47149691358021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618631.49</v>
      </c>
      <c r="K299" s="210">
        <f>อุดรธานี!AO195</f>
        <v>535707.9</v>
      </c>
      <c r="L299" s="210">
        <f>อุดรธานี!AP195</f>
        <v>1505070.25</v>
      </c>
      <c r="M299" s="210">
        <f>อุดรธานี!AQ195</f>
        <v>2493489.7999999998</v>
      </c>
      <c r="N299" s="3"/>
      <c r="O299" s="3"/>
      <c r="P299" s="3"/>
      <c r="Q299" s="77">
        <f t="shared" si="13"/>
        <v>-988419.54999999981</v>
      </c>
      <c r="R299" s="78">
        <f t="shared" si="14"/>
        <v>322.07794778514875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2395761.12</v>
      </c>
      <c r="K300" s="215">
        <f>SUM(K295:K299)</f>
        <v>3085857.15</v>
      </c>
      <c r="L300" s="215">
        <f>SUM(L295:L299)</f>
        <v>5507080.0399999991</v>
      </c>
      <c r="M300" s="215">
        <f>SUM(M295:M299)</f>
        <v>7000173.9099999992</v>
      </c>
      <c r="N300" s="213">
        <v>4</v>
      </c>
      <c r="O300" s="213">
        <v>4</v>
      </c>
      <c r="P300" s="213">
        <f>N300-O300</f>
        <v>0</v>
      </c>
      <c r="Q300" s="77">
        <f t="shared" si="13"/>
        <v>-1493093.87</v>
      </c>
      <c r="R300" s="78">
        <f>L300/H300</f>
        <v>397.65181890389192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1130065.8899999999</v>
      </c>
      <c r="K302" s="210">
        <f>อุดรธานี!AO196</f>
        <v>1824222.1699999997</v>
      </c>
      <c r="L302" s="210">
        <f>อุดรธานี!AP196</f>
        <v>2048529.66</v>
      </c>
      <c r="M302" s="210">
        <f>อุดรธานี!AQ196</f>
        <v>1284840.5900000001</v>
      </c>
      <c r="N302" s="3"/>
      <c r="O302" s="3"/>
      <c r="P302" s="3"/>
      <c r="Q302" s="77">
        <f t="shared" si="13"/>
        <v>763689.06999999983</v>
      </c>
      <c r="R302" s="78">
        <f t="shared" si="14"/>
        <v>639.16682059282368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671062.74</v>
      </c>
      <c r="K303" s="210">
        <f>อุดรธานี!AO197</f>
        <v>623355.27</v>
      </c>
      <c r="L303" s="210">
        <f>อุดรธานี!AP197</f>
        <v>1926513.26</v>
      </c>
      <c r="M303" s="210">
        <f>อุดรธานี!AQ197</f>
        <v>1576129.9000000001</v>
      </c>
      <c r="N303" s="3"/>
      <c r="O303" s="3"/>
      <c r="P303" s="3"/>
      <c r="Q303" s="77">
        <f t="shared" si="13"/>
        <v>350383.35999999987</v>
      </c>
      <c r="R303" s="78">
        <f t="shared" si="14"/>
        <v>749.32448852586538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753614.72</v>
      </c>
      <c r="K304" s="210">
        <f>อุดรธานี!AO198</f>
        <v>514244.37</v>
      </c>
      <c r="L304" s="210">
        <f>อุดรธานี!AP198</f>
        <v>2142471.88</v>
      </c>
      <c r="M304" s="210">
        <f>อุดรธานี!AQ198</f>
        <v>1811467.18</v>
      </c>
      <c r="N304" s="3"/>
      <c r="O304" s="3"/>
      <c r="P304" s="3"/>
      <c r="Q304" s="77">
        <f t="shared" si="13"/>
        <v>331004.69999999995</v>
      </c>
      <c r="R304" s="78">
        <f t="shared" si="14"/>
        <v>681.88156588160405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980893.54</v>
      </c>
      <c r="K305" s="210">
        <f>อุดรธานี!AO199</f>
        <v>982407</v>
      </c>
      <c r="L305" s="210">
        <f>อุดรธานี!AP199</f>
        <v>1118788.42</v>
      </c>
      <c r="M305" s="210">
        <f>อุดรธานี!AQ199</f>
        <v>758182.87000000011</v>
      </c>
      <c r="N305" s="3"/>
      <c r="O305" s="3"/>
      <c r="P305" s="3"/>
      <c r="Q305" s="77">
        <f t="shared" si="13"/>
        <v>360605.54999999981</v>
      </c>
      <c r="R305" s="78">
        <f t="shared" si="14"/>
        <v>772.11071083505863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894031.59</v>
      </c>
      <c r="K306" s="210">
        <f>อุดรธานี!AO200</f>
        <v>695801.86999999988</v>
      </c>
      <c r="L306" s="210">
        <f>อุดรธานี!AP200</f>
        <v>1836773.47</v>
      </c>
      <c r="M306" s="210">
        <f>อุดรธานี!AQ200</f>
        <v>1901704.36</v>
      </c>
      <c r="N306" s="3"/>
      <c r="O306" s="3"/>
      <c r="P306" s="3"/>
      <c r="Q306" s="77">
        <f t="shared" si="13"/>
        <v>-64930.89000000013</v>
      </c>
      <c r="R306" s="78">
        <f t="shared" si="14"/>
        <v>943.3864766307139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759597.85</v>
      </c>
      <c r="K307" s="210">
        <f>อุดรธานี!AO201</f>
        <v>734492.2699999999</v>
      </c>
      <c r="L307" s="210">
        <f>อุดรธานี!AP201</f>
        <v>1117769.0899999999</v>
      </c>
      <c r="M307" s="210">
        <f>อุดรธานี!AQ201</f>
        <v>969669.54</v>
      </c>
      <c r="N307" s="3"/>
      <c r="O307" s="3"/>
      <c r="P307" s="3"/>
      <c r="Q307" s="77">
        <f t="shared" si="13"/>
        <v>148099.54999999981</v>
      </c>
      <c r="R307" s="78">
        <f t="shared" si="14"/>
        <v>1088.3827555988314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1775522.59</v>
      </c>
      <c r="K308" s="210">
        <f>อุดรธานี!AO202</f>
        <v>1876564.5</v>
      </c>
      <c r="L308" s="210">
        <f>อุดรธานี!AP202</f>
        <v>1404164.8599999999</v>
      </c>
      <c r="M308" s="210">
        <f>อุดรธานี!AQ202</f>
        <v>1378792</v>
      </c>
      <c r="N308" s="3"/>
      <c r="O308" s="3"/>
      <c r="P308" s="3"/>
      <c r="Q308" s="77">
        <f t="shared" si="13"/>
        <v>25372.85999999987</v>
      </c>
      <c r="R308" s="78">
        <f t="shared" si="14"/>
        <v>409.13894522144517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877686.47</v>
      </c>
      <c r="K309" s="210">
        <f>อุดรธานี!AO203</f>
        <v>874561.73</v>
      </c>
      <c r="L309" s="210">
        <f>อุดรธานี!AP203</f>
        <v>1741149.25</v>
      </c>
      <c r="M309" s="210">
        <f>อุดรธานี!AQ203</f>
        <v>1352452.7899999998</v>
      </c>
      <c r="N309" s="3"/>
      <c r="O309" s="3"/>
      <c r="P309" s="3"/>
      <c r="Q309" s="77">
        <f t="shared" si="13"/>
        <v>388696.4600000002</v>
      </c>
      <c r="R309" s="78">
        <f t="shared" si="14"/>
        <v>647.50808850873932</v>
      </c>
    </row>
    <row r="310" spans="1:18" s="204" customFormat="1" ht="24.6" customHeight="1" x14ac:dyDescent="0.7">
      <c r="A310" s="242">
        <v>10</v>
      </c>
      <c r="B310" s="243" t="s">
        <v>44</v>
      </c>
      <c r="C310" s="243" t="s">
        <v>287</v>
      </c>
      <c r="D310" s="243" t="s">
        <v>117</v>
      </c>
      <c r="E310" s="243" t="s">
        <v>35</v>
      </c>
      <c r="F310" s="243" t="s">
        <v>141</v>
      </c>
      <c r="G310" s="243" t="s">
        <v>773</v>
      </c>
      <c r="H310" s="244">
        <v>1018</v>
      </c>
      <c r="I310" s="242">
        <v>1</v>
      </c>
      <c r="J310" s="209">
        <f>อุดรธานี!F204</f>
        <v>763776.84</v>
      </c>
      <c r="K310" s="210">
        <f>อุดรธานี!AO204</f>
        <v>814116.84</v>
      </c>
      <c r="L310" s="210">
        <f>อุดรธานี!AP204</f>
        <v>689840.3</v>
      </c>
      <c r="M310" s="210">
        <f>อุดรธานี!AQ204</f>
        <v>404107.55</v>
      </c>
      <c r="N310" s="243"/>
      <c r="O310" s="243"/>
      <c r="P310" s="243"/>
      <c r="Q310" s="203">
        <f t="shared" si="13"/>
        <v>285732.75000000006</v>
      </c>
      <c r="R310" s="203">
        <f t="shared" si="14"/>
        <v>677.64273084479373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8606252.2299999986</v>
      </c>
      <c r="K311" s="215">
        <f>SUM(K301:K310)</f>
        <v>8939766.0199999996</v>
      </c>
      <c r="L311" s="215">
        <f>SUM(L301:L310)</f>
        <v>14026000.189999999</v>
      </c>
      <c r="M311" s="215">
        <f>SUM(M301:M310)</f>
        <v>11437346.780000001</v>
      </c>
      <c r="N311" s="213">
        <v>9</v>
      </c>
      <c r="O311" s="213">
        <v>9</v>
      </c>
      <c r="P311" s="213">
        <v>0</v>
      </c>
      <c r="Q311" s="77">
        <f t="shared" si="13"/>
        <v>2588653.4099999983</v>
      </c>
      <c r="R311" s="78">
        <f>L311/H311</f>
        <v>684.86329052734368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857182.28</v>
      </c>
      <c r="K313" s="210">
        <f>อุดรธานี!AO205</f>
        <v>896947.3</v>
      </c>
      <c r="L313" s="210">
        <f>อุดรธานี!AP205</f>
        <v>1812509.27</v>
      </c>
      <c r="M313" s="210">
        <f>อุดรธานี!AQ205</f>
        <v>1580767.77</v>
      </c>
      <c r="N313" s="3"/>
      <c r="O313" s="3"/>
      <c r="P313" s="3"/>
      <c r="Q313" s="77">
        <f t="shared" si="13"/>
        <v>231741.5</v>
      </c>
      <c r="R313" s="78">
        <f t="shared" si="14"/>
        <v>535.7698108187999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1068886.31</v>
      </c>
      <c r="K314" s="210">
        <f>อุดรธานี!AO206</f>
        <v>1173575.58</v>
      </c>
      <c r="L314" s="210">
        <f>อุดรธานี!AP206</f>
        <v>1356785.4</v>
      </c>
      <c r="M314" s="210">
        <f>อุดรธานี!AQ206</f>
        <v>920750.89</v>
      </c>
      <c r="N314" s="3"/>
      <c r="O314" s="3"/>
      <c r="P314" s="3"/>
      <c r="Q314" s="77">
        <f t="shared" si="13"/>
        <v>436034.50999999989</v>
      </c>
      <c r="R314" s="78">
        <f t="shared" si="14"/>
        <v>466.08911027138436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1475171.51</v>
      </c>
      <c r="K315" s="210">
        <f>อุดรธานี!AO207</f>
        <v>1636226.8699999999</v>
      </c>
      <c r="L315" s="210">
        <f>อุดรธานี!AP207</f>
        <v>2548728.41</v>
      </c>
      <c r="M315" s="210">
        <f>อุดรธานี!AQ207</f>
        <v>2585094.38</v>
      </c>
      <c r="N315" s="3"/>
      <c r="O315" s="3"/>
      <c r="P315" s="3"/>
      <c r="Q315" s="77">
        <f t="shared" si="13"/>
        <v>-36365.969999999739</v>
      </c>
      <c r="R315" s="78">
        <f t="shared" si="14"/>
        <v>464.58775246080938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675945.95</v>
      </c>
      <c r="K316" s="210">
        <f>อุดรธานี!AO208</f>
        <v>632488.1399999999</v>
      </c>
      <c r="L316" s="210">
        <f>อุดรธานี!AP208</f>
        <v>1270059.31</v>
      </c>
      <c r="M316" s="210">
        <f>อุดรธานี!AQ208</f>
        <v>1308012.1000000001</v>
      </c>
      <c r="N316" s="3"/>
      <c r="O316" s="3"/>
      <c r="P316" s="3"/>
      <c r="Q316" s="77">
        <f>L316-M316</f>
        <v>-37952.790000000037</v>
      </c>
      <c r="R316" s="78">
        <f t="shared" si="14"/>
        <v>384.74986670705846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4077186.05</v>
      </c>
      <c r="K317" s="215">
        <f>SUM(K312:K316)</f>
        <v>4339237.8899999997</v>
      </c>
      <c r="L317" s="215">
        <f>SUM(L312:L316)</f>
        <v>6988082.3900000006</v>
      </c>
      <c r="M317" s="215">
        <f>SUM(M312:M316)</f>
        <v>6394625.1400000006</v>
      </c>
      <c r="N317" s="213">
        <v>4</v>
      </c>
      <c r="O317" s="213">
        <v>4</v>
      </c>
      <c r="P317" s="213">
        <f>N317-O317</f>
        <v>0</v>
      </c>
      <c r="Q317" s="77">
        <f t="shared" si="13"/>
        <v>593457.25</v>
      </c>
      <c r="R317" s="78">
        <f>L317/H317</f>
        <v>463.36996154101189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1702981.81</v>
      </c>
      <c r="K319" s="210">
        <f>อุดรธานี!AO64</f>
        <v>1752293.61</v>
      </c>
      <c r="L319" s="210">
        <f>อุดรธานี!AP64</f>
        <v>1946952.69</v>
      </c>
      <c r="M319" s="210">
        <f>อุดรธานี!AQ64</f>
        <v>2126059.21</v>
      </c>
      <c r="N319" s="3"/>
      <c r="O319" s="3"/>
      <c r="P319" s="3"/>
      <c r="Q319" s="77">
        <f>L319-M319</f>
        <v>-179106.52000000002</v>
      </c>
      <c r="R319" s="78">
        <f>L319/H319</f>
        <v>540.67000555401273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1702981.81</v>
      </c>
      <c r="K320" s="215">
        <f>SUM(K318:K319)</f>
        <v>1752293.61</v>
      </c>
      <c r="L320" s="215">
        <f>SUM(L318:L319)</f>
        <v>1946952.69</v>
      </c>
      <c r="M320" s="215">
        <f>SUM(M318:M319)</f>
        <v>2126059.21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1989471.66</v>
      </c>
      <c r="K322" s="210">
        <f>อุดรธานี!AO209</f>
        <v>2360166.9</v>
      </c>
      <c r="L322" s="210">
        <f>อุดรธานี!AP209</f>
        <v>1132610.46</v>
      </c>
      <c r="M322" s="210">
        <f>อุดรธานี!AQ209</f>
        <v>1112331.76</v>
      </c>
      <c r="N322" s="3"/>
      <c r="O322" s="3"/>
      <c r="P322" s="3"/>
      <c r="Q322" s="77">
        <f t="shared" si="13"/>
        <v>20278.699999999953</v>
      </c>
      <c r="R322" s="78">
        <f t="shared" si="14"/>
        <v>286.51921578547939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1688460.06</v>
      </c>
      <c r="K323" s="210">
        <f>อุดรธานี!AO210</f>
        <v>2063313.33</v>
      </c>
      <c r="L323" s="210">
        <f>อุดรธานี!AP210</f>
        <v>1591778.1600000001</v>
      </c>
      <c r="M323" s="210">
        <f>อุดรธานี!AQ210</f>
        <v>1517320</v>
      </c>
      <c r="N323" s="3"/>
      <c r="O323" s="3"/>
      <c r="P323" s="3"/>
      <c r="Q323" s="77">
        <f t="shared" si="13"/>
        <v>74458.160000000149</v>
      </c>
      <c r="R323" s="78">
        <f t="shared" si="14"/>
        <v>468.85954639175264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691319.19</v>
      </c>
      <c r="K324" s="210">
        <f>อุดรธานี!AO211</f>
        <v>1069710.6700000002</v>
      </c>
      <c r="L324" s="210">
        <f>อุดรธานี!AP211</f>
        <v>1344186.94</v>
      </c>
      <c r="M324" s="210">
        <f>อุดรธานี!AQ211</f>
        <v>1394832.85</v>
      </c>
      <c r="N324" s="3"/>
      <c r="O324" s="3"/>
      <c r="P324" s="3"/>
      <c r="Q324" s="77">
        <f t="shared" si="13"/>
        <v>-50645.910000000149</v>
      </c>
      <c r="R324" s="78">
        <f t="shared" si="14"/>
        <v>498.40079347423062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2934190.28</v>
      </c>
      <c r="K325" s="210">
        <f>อุดรธานี!AO212</f>
        <v>3071901.51</v>
      </c>
      <c r="L325" s="210">
        <f>อุดรธานี!AP212</f>
        <v>2007119.8</v>
      </c>
      <c r="M325" s="210">
        <f>อุดรธานี!AQ212</f>
        <v>1962003.5099999998</v>
      </c>
      <c r="N325" s="3"/>
      <c r="O325" s="3"/>
      <c r="P325" s="3"/>
      <c r="Q325" s="77">
        <f t="shared" si="13"/>
        <v>45116.29000000027</v>
      </c>
      <c r="R325" s="78">
        <f t="shared" si="14"/>
        <v>339.09778678830884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1429175.08</v>
      </c>
      <c r="K326" s="210">
        <f>อุดรธานี!AO213</f>
        <v>1470650.48</v>
      </c>
      <c r="L326" s="210">
        <f>อุดรธานี!AP213</f>
        <v>871085.76</v>
      </c>
      <c r="M326" s="210">
        <f>อุดรธานี!AQ213</f>
        <v>935416.39</v>
      </c>
      <c r="N326" s="3"/>
      <c r="O326" s="3"/>
      <c r="P326" s="3"/>
      <c r="Q326" s="77">
        <f t="shared" si="13"/>
        <v>-64330.630000000005</v>
      </c>
      <c r="R326" s="78">
        <f t="shared" si="14"/>
        <v>545.10998748435543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8732616.2699999996</v>
      </c>
      <c r="K327" s="233">
        <f>SUM(K321:K326)</f>
        <v>10035742.890000001</v>
      </c>
      <c r="L327" s="215">
        <f>SUM(L321:L326)</f>
        <v>6946781.1200000001</v>
      </c>
      <c r="M327" s="215">
        <f>SUM(M321:M326)</f>
        <v>6921904.5099999988</v>
      </c>
      <c r="N327" s="213">
        <v>5</v>
      </c>
      <c r="O327" s="213">
        <v>5</v>
      </c>
      <c r="P327" s="213">
        <f>N327-O327</f>
        <v>0</v>
      </c>
      <c r="Q327" s="77">
        <f t="shared" si="13"/>
        <v>24876.610000001267</v>
      </c>
      <c r="R327" s="78">
        <f>L327/H327</f>
        <v>395.55751736704246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1406645.95</v>
      </c>
      <c r="K329" s="210">
        <f>อุดรธานี!AO214</f>
        <v>1569231.42</v>
      </c>
      <c r="L329" s="210">
        <f>อุดรธานี!AP214</f>
        <v>2545424.9300000002</v>
      </c>
      <c r="M329" s="210">
        <f>อุดรธานี!AQ214</f>
        <v>1926339.96</v>
      </c>
      <c r="N329" s="3"/>
      <c r="O329" s="3"/>
      <c r="P329" s="3"/>
      <c r="Q329" s="77">
        <f t="shared" si="13"/>
        <v>619084.9700000002</v>
      </c>
      <c r="R329" s="78">
        <f t="shared" si="14"/>
        <v>416.19112655330287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2098671.19</v>
      </c>
      <c r="K330" s="210">
        <f>อุดรธานี!AO215</f>
        <v>2186739.5099999998</v>
      </c>
      <c r="L330" s="210">
        <f>อุดรธานี!AP215</f>
        <v>1847864.8399999999</v>
      </c>
      <c r="M330" s="210">
        <f>อุดรธานี!AQ215</f>
        <v>1742807.9900000002</v>
      </c>
      <c r="N330" s="3"/>
      <c r="O330" s="3"/>
      <c r="P330" s="3"/>
      <c r="Q330" s="77">
        <f t="shared" si="13"/>
        <v>105056.84999999963</v>
      </c>
      <c r="R330" s="78">
        <f t="shared" si="14"/>
        <v>744.50638195004024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1328483.2</v>
      </c>
      <c r="K331" s="210">
        <f>อุดรธานี!AO216</f>
        <v>1328833.3399999999</v>
      </c>
      <c r="L331" s="210">
        <f>อุดรธานี!AP216</f>
        <v>1983235.7</v>
      </c>
      <c r="M331" s="210">
        <f>อุดรธานี!AQ216</f>
        <v>911216.28999999992</v>
      </c>
      <c r="N331" s="3"/>
      <c r="O331" s="3"/>
      <c r="P331" s="3"/>
      <c r="Q331" s="77">
        <f t="shared" si="13"/>
        <v>1072019.4100000001</v>
      </c>
      <c r="R331" s="78">
        <f t="shared" si="14"/>
        <v>746.13833709556059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2540512.54</v>
      </c>
      <c r="K332" s="210">
        <f>อุดรธานี!AO217</f>
        <v>2674650.5099999998</v>
      </c>
      <c r="L332" s="210">
        <f>อุดรธานี!AP217</f>
        <v>4392204.0600000005</v>
      </c>
      <c r="M332" s="210">
        <f>อุดรธานี!AQ217</f>
        <v>3125305.12</v>
      </c>
      <c r="N332" s="3"/>
      <c r="O332" s="3"/>
      <c r="P332" s="3"/>
      <c r="Q332" s="77">
        <f t="shared" si="13"/>
        <v>1266898.9400000004</v>
      </c>
      <c r="R332" s="78">
        <f t="shared" si="14"/>
        <v>555.13195904954512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7374312.8799999999</v>
      </c>
      <c r="K333" s="215">
        <f>SUM(K328:K332)</f>
        <v>7759454.7799999993</v>
      </c>
      <c r="L333" s="215">
        <f>SUM(L328:L332)</f>
        <v>10768729.530000001</v>
      </c>
      <c r="M333" s="215">
        <f>SUM(M328:M332)</f>
        <v>7705669.3600000003</v>
      </c>
      <c r="N333" s="213">
        <v>4</v>
      </c>
      <c r="O333" s="213">
        <v>4</v>
      </c>
      <c r="P333" s="213">
        <f>N333-O333</f>
        <v>0</v>
      </c>
      <c r="Q333" s="77">
        <f t="shared" si="13"/>
        <v>3063060.1700000009</v>
      </c>
      <c r="R333" s="78">
        <f t="shared" si="14"/>
        <v>561.80767581385646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261463677.43999994</v>
      </c>
      <c r="K334" s="222">
        <f t="shared" si="15"/>
        <v>323211410.67999989</v>
      </c>
      <c r="L334" s="221">
        <f t="shared" si="15"/>
        <v>382884205.08000004</v>
      </c>
      <c r="M334" s="221">
        <f t="shared" si="15"/>
        <v>377951182.85999995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4933022.2200000882</v>
      </c>
      <c r="R334" s="78">
        <f t="shared" si="14"/>
        <v>379.47763435638279</v>
      </c>
    </row>
    <row r="335" spans="1:18" ht="24" customHeight="1" thickTop="1" thickBot="1" x14ac:dyDescent="0.75">
      <c r="A335" s="223"/>
      <c r="B335" s="224"/>
      <c r="C335" s="224"/>
      <c r="D335" s="224"/>
      <c r="E335" s="324" t="s">
        <v>303</v>
      </c>
      <c r="F335" s="325"/>
      <c r="G335" s="326"/>
      <c r="H335" s="225"/>
      <c r="I335" s="223"/>
      <c r="J335" s="226">
        <f>J334/O334</f>
        <v>1257036.9107692305</v>
      </c>
      <c r="K335" s="227">
        <f>K334/O334</f>
        <v>1553901.0128846148</v>
      </c>
      <c r="L335" s="226">
        <f>L334/O334</f>
        <v>1840789.4475000002</v>
      </c>
      <c r="M335" s="226">
        <f>M334/O334</f>
        <v>1817072.9945192304</v>
      </c>
      <c r="N335" s="224"/>
      <c r="O335" s="224"/>
      <c r="P335" s="224"/>
      <c r="Q335" s="77">
        <f t="shared" si="13"/>
        <v>23716.452980769798</v>
      </c>
    </row>
    <row r="336" spans="1:18" ht="25.2" customHeight="1" thickTop="1" x14ac:dyDescent="0.7">
      <c r="A336" s="228">
        <v>1</v>
      </c>
      <c r="B336" s="229" t="s">
        <v>40</v>
      </c>
      <c r="C336" s="229" t="s">
        <v>304</v>
      </c>
      <c r="D336" s="229" t="s">
        <v>305</v>
      </c>
      <c r="E336" s="229" t="s">
        <v>306</v>
      </c>
      <c r="F336" s="229" t="s">
        <v>138</v>
      </c>
      <c r="G336" s="229" t="s">
        <v>307</v>
      </c>
      <c r="H336" s="230"/>
      <c r="I336" s="228"/>
      <c r="J336" s="231"/>
      <c r="K336" s="232"/>
      <c r="L336" s="245"/>
      <c r="M336" s="245"/>
      <c r="N336" s="229"/>
      <c r="O336" s="229"/>
      <c r="P336" s="229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4717418.67</v>
      </c>
      <c r="K337" s="210">
        <f>'เลย '!AN4</f>
        <v>4617340.46</v>
      </c>
      <c r="L337" s="210">
        <f>'เลย '!AO4</f>
        <v>1995393.8800000001</v>
      </c>
      <c r="M337" s="210">
        <f>'เลย '!AP4</f>
        <v>2870548.6</v>
      </c>
      <c r="N337" s="3"/>
      <c r="O337" s="3"/>
      <c r="P337" s="3"/>
      <c r="Q337" s="77">
        <f t="shared" si="13"/>
        <v>-875154.72</v>
      </c>
      <c r="R337" s="78">
        <f t="shared" si="14"/>
        <v>286.69452298850575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196975.87</v>
      </c>
      <c r="K338" s="210">
        <f>'เลย '!AN5</f>
        <v>300585.74</v>
      </c>
      <c r="L338" s="210">
        <f>'เลย '!AO5</f>
        <v>738979.2</v>
      </c>
      <c r="M338" s="210">
        <f>'เลย '!AP5</f>
        <v>913103.19</v>
      </c>
      <c r="N338" s="3"/>
      <c r="O338" s="3"/>
      <c r="P338" s="3"/>
      <c r="Q338" s="77">
        <f t="shared" si="13"/>
        <v>-174123.99</v>
      </c>
      <c r="R338" s="78">
        <f t="shared" si="14"/>
        <v>342.59582753824753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2383230.13</v>
      </c>
      <c r="K339" s="210">
        <f>'เลย '!AN6</f>
        <v>2307618.4700000002</v>
      </c>
      <c r="L339" s="210">
        <f>'เลย '!AO6</f>
        <v>2980957.49</v>
      </c>
      <c r="M339" s="210">
        <f>'เลย '!AP6</f>
        <v>3512828.8400000003</v>
      </c>
      <c r="N339" s="3"/>
      <c r="O339" s="3"/>
      <c r="P339" s="3"/>
      <c r="Q339" s="77">
        <f t="shared" si="13"/>
        <v>-531871.35000000009</v>
      </c>
      <c r="R339" s="78">
        <f t="shared" si="14"/>
        <v>453.37756501901146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863353.22</v>
      </c>
      <c r="K340" s="210">
        <f>'เลย '!AN7</f>
        <v>1027305.6</v>
      </c>
      <c r="L340" s="210">
        <f>'เลย '!AO7</f>
        <v>1175515.83</v>
      </c>
      <c r="M340" s="210">
        <f>'เลย '!AP7</f>
        <v>1386393.18</v>
      </c>
      <c r="N340" s="3"/>
      <c r="O340" s="3"/>
      <c r="P340" s="3"/>
      <c r="Q340" s="77">
        <f t="shared" si="13"/>
        <v>-210877.34999999986</v>
      </c>
      <c r="R340" s="78">
        <f t="shared" si="14"/>
        <v>347.58007983441752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531021.65</v>
      </c>
      <c r="K341" s="210">
        <f>'เลย '!AN8</f>
        <v>564490.94000000006</v>
      </c>
      <c r="L341" s="210">
        <f>'เลย '!AO8</f>
        <v>767563.57000000007</v>
      </c>
      <c r="M341" s="210">
        <f>'เลย '!AP8</f>
        <v>1125593.23</v>
      </c>
      <c r="N341" s="3"/>
      <c r="O341" s="3"/>
      <c r="P341" s="3"/>
      <c r="Q341" s="77">
        <f t="shared" si="13"/>
        <v>-358029.65999999992</v>
      </c>
      <c r="R341" s="78">
        <f t="shared" si="14"/>
        <v>239.86361562500002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903887.27</v>
      </c>
      <c r="K342" s="210">
        <f>'เลย '!AN9</f>
        <v>565562.30000000005</v>
      </c>
      <c r="L342" s="210">
        <f>'เลย '!AO9</f>
        <v>662025.21</v>
      </c>
      <c r="M342" s="210">
        <f>'เลย '!AP9</f>
        <v>967406.01</v>
      </c>
      <c r="N342" s="3"/>
      <c r="O342" s="3"/>
      <c r="P342" s="3"/>
      <c r="Q342" s="77">
        <f t="shared" si="13"/>
        <v>-305380.80000000005</v>
      </c>
      <c r="R342" s="78">
        <f t="shared" si="14"/>
        <v>365.35607615894037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1983727.97</v>
      </c>
      <c r="K343" s="210">
        <f>'เลย '!AN10</f>
        <v>2186133.71</v>
      </c>
      <c r="L343" s="210">
        <f>'เลย '!AO10</f>
        <v>963019.64999999991</v>
      </c>
      <c r="M343" s="210">
        <f>'เลย '!AP10</f>
        <v>1388300.65</v>
      </c>
      <c r="N343" s="3"/>
      <c r="O343" s="3"/>
      <c r="P343" s="3"/>
      <c r="Q343" s="77">
        <f t="shared" si="13"/>
        <v>-425281</v>
      </c>
      <c r="R343" s="78">
        <f t="shared" si="14"/>
        <v>186.48715143299765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530555.91</v>
      </c>
      <c r="K344" s="210">
        <f>'เลย '!AN11</f>
        <v>712529.91</v>
      </c>
      <c r="L344" s="210">
        <f>'เลย '!AO11</f>
        <v>1012374.78</v>
      </c>
      <c r="M344" s="210">
        <f>'เลย '!AP11</f>
        <v>1321773.3699999999</v>
      </c>
      <c r="N344" s="3"/>
      <c r="O344" s="3"/>
      <c r="P344" s="3"/>
      <c r="Q344" s="77">
        <f t="shared" si="13"/>
        <v>-309398.58999999985</v>
      </c>
      <c r="R344" s="78">
        <f t="shared" si="14"/>
        <v>320.67620525815647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1230057.97</v>
      </c>
      <c r="K345" s="210">
        <f>'เลย '!AN12</f>
        <v>1408842.0499999998</v>
      </c>
      <c r="L345" s="210">
        <f>'เลย '!AO12</f>
        <v>1615073.2000000002</v>
      </c>
      <c r="M345" s="210">
        <f>'เลย '!AP12</f>
        <v>2242259.4500000002</v>
      </c>
      <c r="N345" s="3"/>
      <c r="O345" s="3"/>
      <c r="P345" s="3"/>
      <c r="Q345" s="77">
        <f t="shared" si="13"/>
        <v>-627186.25</v>
      </c>
      <c r="R345" s="78">
        <f t="shared" si="14"/>
        <v>312.09143961352663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890902.99</v>
      </c>
      <c r="K346" s="210">
        <f>'เลย '!AN13</f>
        <v>980896.61</v>
      </c>
      <c r="L346" s="210">
        <f>'เลย '!AO13</f>
        <v>1085218.04</v>
      </c>
      <c r="M346" s="210">
        <f>'เลย '!AP13</f>
        <v>1690428.32</v>
      </c>
      <c r="N346" s="3"/>
      <c r="O346" s="3"/>
      <c r="P346" s="3"/>
      <c r="Q346" s="77">
        <f t="shared" si="13"/>
        <v>-605210.28</v>
      </c>
      <c r="R346" s="78">
        <f t="shared" si="14"/>
        <v>197.02578794480755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947511.04</v>
      </c>
      <c r="K347" s="210">
        <f>'เลย '!AN14</f>
        <v>982555.10999999987</v>
      </c>
      <c r="L347" s="210">
        <f>'เลย '!AO14</f>
        <v>895551.74</v>
      </c>
      <c r="M347" s="210">
        <f>'เลย '!AP14</f>
        <v>1035327.44</v>
      </c>
      <c r="N347" s="3"/>
      <c r="O347" s="3"/>
      <c r="P347" s="3"/>
      <c r="Q347" s="77">
        <f t="shared" si="13"/>
        <v>-139775.69999999995</v>
      </c>
      <c r="R347" s="78">
        <f t="shared" si="14"/>
        <v>408.92773515981736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631213.26</v>
      </c>
      <c r="K348" s="210">
        <f>'เลย '!AN15</f>
        <v>665362.93000000005</v>
      </c>
      <c r="L348" s="210">
        <f>'เลย '!AO15</f>
        <v>502393.4</v>
      </c>
      <c r="M348" s="210">
        <f>'เลย '!AP15</f>
        <v>761279.89</v>
      </c>
      <c r="N348" s="3"/>
      <c r="O348" s="3"/>
      <c r="P348" s="3"/>
      <c r="Q348" s="77">
        <f t="shared" si="13"/>
        <v>-258886.49</v>
      </c>
      <c r="R348" s="78">
        <f t="shared" si="14"/>
        <v>206.57623355263158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176015.23</v>
      </c>
      <c r="K349" s="210">
        <f>'เลย '!AN16</f>
        <v>253709.40000000002</v>
      </c>
      <c r="L349" s="210">
        <f>'เลย '!AO16</f>
        <v>902317.84</v>
      </c>
      <c r="M349" s="210">
        <f>'เลย '!AP16</f>
        <v>957627.03</v>
      </c>
      <c r="N349" s="3"/>
      <c r="O349" s="3"/>
      <c r="P349" s="3"/>
      <c r="Q349" s="77">
        <f t="shared" si="13"/>
        <v>-55309.190000000061</v>
      </c>
      <c r="R349" s="78">
        <f t="shared" si="14"/>
        <v>317.71754929577463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15985871.180000002</v>
      </c>
      <c r="K350" s="215">
        <f>SUM(K336:K349)</f>
        <v>16572933.229999999</v>
      </c>
      <c r="L350" s="215">
        <f>SUM(L336:L349)</f>
        <v>15296383.829999998</v>
      </c>
      <c r="M350" s="215">
        <f>SUM(M336:M349)</f>
        <v>20172869.200000003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-4876485.3700000048</v>
      </c>
      <c r="R350" s="78">
        <f>L350/H350</f>
        <v>302.58711485203349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31929.02</v>
      </c>
      <c r="K352" s="210">
        <f>'เลย '!AN17</f>
        <v>34549.729999999996</v>
      </c>
      <c r="L352" s="210">
        <f>'เลย '!AO17</f>
        <v>388072.42</v>
      </c>
      <c r="M352" s="210">
        <f>'เลย '!AP17</f>
        <v>787105.07000000007</v>
      </c>
      <c r="N352" s="3"/>
      <c r="O352" s="3"/>
      <c r="P352" s="3"/>
      <c r="Q352" s="77">
        <f t="shared" si="16"/>
        <v>-399032.65000000008</v>
      </c>
      <c r="R352" s="78">
        <f t="shared" ref="R352:R402" si="17">L352/H352</f>
        <v>222.3910716332378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141566.12</v>
      </c>
      <c r="K353" s="210">
        <f>'เลย '!AN18</f>
        <v>169364.93</v>
      </c>
      <c r="L353" s="210">
        <f>'เลย '!AO18</f>
        <v>805578.70000000007</v>
      </c>
      <c r="M353" s="210">
        <f>'เลย '!AP18</f>
        <v>927391.52</v>
      </c>
      <c r="N353" s="3"/>
      <c r="O353" s="3"/>
      <c r="P353" s="3"/>
      <c r="Q353" s="77">
        <f t="shared" si="16"/>
        <v>-121812.81999999995</v>
      </c>
      <c r="R353" s="78">
        <f t="shared" si="17"/>
        <v>649.6602419354839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1653614.71</v>
      </c>
      <c r="K354" s="210">
        <f>'เลย '!AN19</f>
        <v>1784526.8299999998</v>
      </c>
      <c r="L354" s="210">
        <f>'เลย '!AO19</f>
        <v>1579904.29</v>
      </c>
      <c r="M354" s="210">
        <f>'เลย '!AP19</f>
        <v>1644148.96</v>
      </c>
      <c r="N354" s="3"/>
      <c r="O354" s="3"/>
      <c r="P354" s="3"/>
      <c r="Q354" s="77">
        <f t="shared" si="16"/>
        <v>-64244.669999999925</v>
      </c>
      <c r="R354" s="78">
        <f t="shared" si="17"/>
        <v>652.58334985543161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1827109.8499999999</v>
      </c>
      <c r="K355" s="215">
        <f>SUM(K352:K354)</f>
        <v>1988441.4899999998</v>
      </c>
      <c r="L355" s="215">
        <f>SUM(L352:L354)</f>
        <v>2773555.41</v>
      </c>
      <c r="M355" s="215">
        <f>SUM(M352:M354)</f>
        <v>3358645.55</v>
      </c>
      <c r="N355" s="213">
        <v>3</v>
      </c>
      <c r="O355" s="213">
        <v>3</v>
      </c>
      <c r="P355" s="213">
        <f>N355-O355</f>
        <v>0</v>
      </c>
      <c r="Q355" s="77">
        <f t="shared" si="16"/>
        <v>-585090.13999999966</v>
      </c>
      <c r="R355" s="78">
        <f>L355/H355</f>
        <v>513.05131520532746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410340.65</v>
      </c>
      <c r="K357" s="210">
        <f>'เลย '!AN20</f>
        <v>381582.49</v>
      </c>
      <c r="L357" s="210">
        <f>'เลย '!AO20</f>
        <v>632850.97</v>
      </c>
      <c r="M357" s="210">
        <f>'เลย '!AP20</f>
        <v>798836.02</v>
      </c>
      <c r="N357" s="3"/>
      <c r="O357" s="3"/>
      <c r="P357" s="3"/>
      <c r="Q357" s="77">
        <f t="shared" si="16"/>
        <v>-165985.05000000005</v>
      </c>
      <c r="R357" s="78">
        <f t="shared" si="17"/>
        <v>137.8459965149205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1246455.22</v>
      </c>
      <c r="K358" s="210">
        <f>'เลย '!AN21</f>
        <v>1318080.97</v>
      </c>
      <c r="L358" s="210">
        <f>'เลย '!AO21</f>
        <v>1571479.8599999999</v>
      </c>
      <c r="M358" s="210">
        <f>'เลย '!AP21</f>
        <v>1605941.75</v>
      </c>
      <c r="N358" s="3"/>
      <c r="O358" s="3"/>
      <c r="P358" s="3"/>
      <c r="Q358" s="77">
        <f t="shared" si="16"/>
        <v>-34461.89000000013</v>
      </c>
      <c r="R358" s="78">
        <f t="shared" si="17"/>
        <v>562.24681932021463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473555.6</v>
      </c>
      <c r="K359" s="210">
        <f>'เลย '!AN22</f>
        <v>532182.10999999987</v>
      </c>
      <c r="L359" s="210">
        <f>'เลย '!AO22</f>
        <v>1142233.29</v>
      </c>
      <c r="M359" s="210">
        <f>'เลย '!AP22</f>
        <v>1443062.8599999999</v>
      </c>
      <c r="N359" s="3"/>
      <c r="O359" s="3"/>
      <c r="P359" s="3"/>
      <c r="Q359" s="77">
        <f t="shared" si="16"/>
        <v>-300829.56999999983</v>
      </c>
      <c r="R359" s="78">
        <f t="shared" si="17"/>
        <v>319.23792342090553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246121.52</v>
      </c>
      <c r="K360" s="210">
        <f>'เลย '!AN23</f>
        <v>151453.89000000001</v>
      </c>
      <c r="L360" s="210">
        <f>'เลย '!AO23</f>
        <v>1178617.56</v>
      </c>
      <c r="M360" s="210">
        <f>'เลย '!AP23</f>
        <v>1447071.02</v>
      </c>
      <c r="N360" s="3"/>
      <c r="O360" s="3"/>
      <c r="P360" s="3"/>
      <c r="Q360" s="77">
        <f t="shared" si="16"/>
        <v>-268453.45999999996</v>
      </c>
      <c r="R360" s="78">
        <f t="shared" si="17"/>
        <v>227.70818392581145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303167.44</v>
      </c>
      <c r="K361" s="210">
        <f>'เลย '!AN24</f>
        <v>411259.93</v>
      </c>
      <c r="L361" s="210">
        <f>'เลย '!AO24</f>
        <v>1736213.36</v>
      </c>
      <c r="M361" s="210">
        <f>'เลย '!AP24</f>
        <v>2159273.88</v>
      </c>
      <c r="N361" s="3"/>
      <c r="O361" s="3"/>
      <c r="P361" s="3"/>
      <c r="Q361" s="77">
        <f t="shared" si="16"/>
        <v>-423060.51999999979</v>
      </c>
      <c r="R361" s="78">
        <f t="shared" si="17"/>
        <v>684.8967889546351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510501.84</v>
      </c>
      <c r="K362" s="210">
        <f>'เลย '!AN25</f>
        <v>553809.63</v>
      </c>
      <c r="L362" s="210">
        <f>'เลย '!AO25</f>
        <v>734082.62</v>
      </c>
      <c r="M362" s="210">
        <f>'เลย '!AP25</f>
        <v>855016.52</v>
      </c>
      <c r="N362" s="3"/>
      <c r="O362" s="3"/>
      <c r="P362" s="3"/>
      <c r="Q362" s="77">
        <f t="shared" si="16"/>
        <v>-120933.90000000002</v>
      </c>
      <c r="R362" s="78">
        <f t="shared" si="17"/>
        <v>304.47226047283283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406217.69</v>
      </c>
      <c r="K363" s="210">
        <f>'เลย '!AN26</f>
        <v>604205.05000000005</v>
      </c>
      <c r="L363" s="210">
        <f>'เลย '!AO26</f>
        <v>609840.41</v>
      </c>
      <c r="M363" s="210">
        <f>'เลย '!AP26</f>
        <v>892286.77</v>
      </c>
      <c r="N363" s="3"/>
      <c r="O363" s="3"/>
      <c r="P363" s="3"/>
      <c r="Q363" s="77">
        <f t="shared" si="16"/>
        <v>-282446.36</v>
      </c>
      <c r="R363" s="78">
        <f t="shared" si="17"/>
        <v>353.53067246376816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309431.28999999998</v>
      </c>
      <c r="K364" s="210">
        <f>'เลย '!AN27</f>
        <v>389858.31</v>
      </c>
      <c r="L364" s="210">
        <f>'เลย '!AO27</f>
        <v>380416.8</v>
      </c>
      <c r="M364" s="210">
        <f>'เลย '!AP27</f>
        <v>799575.99</v>
      </c>
      <c r="N364" s="3"/>
      <c r="O364" s="3"/>
      <c r="P364" s="3"/>
      <c r="Q364" s="77">
        <f t="shared" si="16"/>
        <v>-419159.19</v>
      </c>
      <c r="R364" s="78">
        <f t="shared" si="17"/>
        <v>158.2432612312812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473094.63</v>
      </c>
      <c r="K365" s="210">
        <f>'เลย '!AN28</f>
        <v>248515.11</v>
      </c>
      <c r="L365" s="210">
        <f>'เลย '!AO28</f>
        <v>805157.21</v>
      </c>
      <c r="M365" s="210">
        <f>'เลย '!AP28</f>
        <v>998380.96</v>
      </c>
      <c r="N365" s="3"/>
      <c r="O365" s="3"/>
      <c r="P365" s="3"/>
      <c r="Q365" s="77">
        <f t="shared" si="16"/>
        <v>-193223.75</v>
      </c>
      <c r="R365" s="78">
        <f t="shared" si="17"/>
        <v>398.79009905894003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359505.29</v>
      </c>
      <c r="K366" s="210">
        <f>'เลย '!AN29</f>
        <v>510818.4</v>
      </c>
      <c r="L366" s="210">
        <f>'เลย '!AO29</f>
        <v>1611257.47</v>
      </c>
      <c r="M366" s="210">
        <f>'เลย '!AP29</f>
        <v>1485338.5899999999</v>
      </c>
      <c r="N366" s="3"/>
      <c r="O366" s="3"/>
      <c r="P366" s="3"/>
      <c r="Q366" s="77">
        <f t="shared" si="16"/>
        <v>125918.88000000012</v>
      </c>
      <c r="R366" s="78">
        <f t="shared" si="17"/>
        <v>767.99688751191604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4738391.17</v>
      </c>
      <c r="K367" s="215">
        <f>SUM(K356:K366)</f>
        <v>5101765.8900000006</v>
      </c>
      <c r="L367" s="215">
        <f>SUM(L356:L366)</f>
        <v>10402149.550000001</v>
      </c>
      <c r="M367" s="215">
        <f>SUM(M356:M366)</f>
        <v>12484784.359999999</v>
      </c>
      <c r="N367" s="213">
        <v>10</v>
      </c>
      <c r="O367" s="213">
        <v>10</v>
      </c>
      <c r="P367" s="213">
        <f>N367-O367</f>
        <v>0</v>
      </c>
      <c r="Q367" s="77">
        <f t="shared" si="16"/>
        <v>-2082634.8099999987</v>
      </c>
      <c r="R367" s="78">
        <f>L367/H367</f>
        <v>354.63485442520118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453097.46</v>
      </c>
      <c r="K369" s="210">
        <f>'เลย '!AN30</f>
        <v>829574.05999999994</v>
      </c>
      <c r="L369" s="210">
        <f>'เลย '!AO30</f>
        <v>2270806.7000000002</v>
      </c>
      <c r="M369" s="210">
        <f>'เลย '!AP30</f>
        <v>2162651.5100000002</v>
      </c>
      <c r="N369" s="3"/>
      <c r="O369" s="3"/>
      <c r="P369" s="3"/>
      <c r="Q369" s="77">
        <f t="shared" si="16"/>
        <v>108155.18999999994</v>
      </c>
      <c r="R369" s="78">
        <f t="shared" si="17"/>
        <v>611.2534858681023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1139971.6399999999</v>
      </c>
      <c r="K370" s="210">
        <f>'เลย '!AN31</f>
        <v>1084963.0099999998</v>
      </c>
      <c r="L370" s="210">
        <f>'เลย '!AO31</f>
        <v>1168129.47</v>
      </c>
      <c r="M370" s="210">
        <f>'เลย '!AP31</f>
        <v>1188837.7399999998</v>
      </c>
      <c r="N370" s="3"/>
      <c r="O370" s="3"/>
      <c r="P370" s="3"/>
      <c r="Q370" s="77">
        <f t="shared" si="16"/>
        <v>-20708.269999999786</v>
      </c>
      <c r="R370" s="78">
        <f t="shared" si="17"/>
        <v>237.37644178012599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192821.11</v>
      </c>
      <c r="K371" s="210">
        <f>'เลย '!AN32</f>
        <v>255977.32</v>
      </c>
      <c r="L371" s="210">
        <f>'เลย '!AO32</f>
        <v>1523869.83</v>
      </c>
      <c r="M371" s="210">
        <f>'เลย '!AP32</f>
        <v>1653237.43</v>
      </c>
      <c r="N371" s="3"/>
      <c r="O371" s="3"/>
      <c r="P371" s="3"/>
      <c r="Q371" s="77">
        <f t="shared" si="16"/>
        <v>-129367.59999999986</v>
      </c>
      <c r="R371" s="78">
        <f t="shared" si="17"/>
        <v>1174.9189128758674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312711.52</v>
      </c>
      <c r="K372" s="210">
        <f>'เลย '!AN33</f>
        <v>371323.98000000004</v>
      </c>
      <c r="L372" s="210">
        <f>'เลย '!AO33</f>
        <v>1173274.25</v>
      </c>
      <c r="M372" s="210">
        <f>'เลย '!AP33</f>
        <v>1260307</v>
      </c>
      <c r="N372" s="3"/>
      <c r="O372" s="3"/>
      <c r="P372" s="3"/>
      <c r="Q372" s="77">
        <f t="shared" si="16"/>
        <v>-87032.75</v>
      </c>
      <c r="R372" s="78">
        <f t="shared" si="17"/>
        <v>241.51384314532729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952824.58</v>
      </c>
      <c r="K373" s="210">
        <f>'เลย '!AN34</f>
        <v>997997.86</v>
      </c>
      <c r="L373" s="210">
        <f>'เลย '!AO34</f>
        <v>1373781.1099999999</v>
      </c>
      <c r="M373" s="210">
        <f>'เลย '!AP34</f>
        <v>1134021.28</v>
      </c>
      <c r="N373" s="3"/>
      <c r="O373" s="3"/>
      <c r="P373" s="3"/>
      <c r="Q373" s="77">
        <f t="shared" si="16"/>
        <v>239759.82999999984</v>
      </c>
      <c r="R373" s="78">
        <f t="shared" si="17"/>
        <v>408.62019928613915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875694.15</v>
      </c>
      <c r="K374" s="210">
        <f>'เลย '!AN35</f>
        <v>962879.9</v>
      </c>
      <c r="L374" s="210">
        <f>'เลย '!AO35</f>
        <v>186910.16999999998</v>
      </c>
      <c r="M374" s="210">
        <f>'เลย '!AP35</f>
        <v>554357.89</v>
      </c>
      <c r="N374" s="3"/>
      <c r="O374" s="3"/>
      <c r="P374" s="3"/>
      <c r="Q374" s="77">
        <f t="shared" si="16"/>
        <v>-367447.72000000003</v>
      </c>
      <c r="R374" s="78">
        <f t="shared" si="17"/>
        <v>68.792848730217145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764630.09</v>
      </c>
      <c r="K375" s="210">
        <f>'เลย '!AN36</f>
        <v>790472.53</v>
      </c>
      <c r="L375" s="210">
        <f>'เลย '!AO36</f>
        <v>78441.47</v>
      </c>
      <c r="M375" s="210">
        <f>'เลย '!AP36</f>
        <v>173805.8</v>
      </c>
      <c r="N375" s="3"/>
      <c r="O375" s="3"/>
      <c r="P375" s="3"/>
      <c r="Q375" s="77">
        <f t="shared" si="16"/>
        <v>-95364.329999999987</v>
      </c>
      <c r="R375" s="78">
        <f t="shared" si="17"/>
        <v>47.801017672151126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4691750.55</v>
      </c>
      <c r="K376" s="215">
        <f>SUM(K368:K375)</f>
        <v>5293188.66</v>
      </c>
      <c r="L376" s="215">
        <f>SUM(L368:L375)</f>
        <v>7775212.9999999991</v>
      </c>
      <c r="M376" s="215">
        <f>SUM(M368:M375)</f>
        <v>8127218.6499999994</v>
      </c>
      <c r="N376" s="213">
        <v>7</v>
      </c>
      <c r="O376" s="213">
        <v>7</v>
      </c>
      <c r="P376" s="213">
        <f>N376-O376</f>
        <v>0</v>
      </c>
      <c r="Q376" s="77">
        <f t="shared" si="16"/>
        <v>-352005.65000000037</v>
      </c>
      <c r="R376" s="78">
        <f>L376/H376</f>
        <v>345.39616187641593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2409559.88</v>
      </c>
      <c r="K378" s="210">
        <f>'เลย '!AN37</f>
        <v>2582013.9699999997</v>
      </c>
      <c r="L378" s="210">
        <f>'เลย '!AO37</f>
        <v>563297.04</v>
      </c>
      <c r="M378" s="210">
        <f>'เลย '!AP37</f>
        <v>944873.51</v>
      </c>
      <c r="N378" s="3"/>
      <c r="O378" s="3"/>
      <c r="P378" s="3"/>
      <c r="Q378" s="77">
        <f t="shared" si="16"/>
        <v>-381576.47</v>
      </c>
      <c r="R378" s="78">
        <f t="shared" si="17"/>
        <v>483.10209262435683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893521.92000000004</v>
      </c>
      <c r="K379" s="210">
        <f>'เลย '!AN38</f>
        <v>975499.97000000009</v>
      </c>
      <c r="L379" s="210">
        <f>'เลย '!AO38</f>
        <v>656651.49</v>
      </c>
      <c r="M379" s="210">
        <f>'เลย '!AP38</f>
        <v>1483231.23</v>
      </c>
      <c r="N379" s="3"/>
      <c r="O379" s="3"/>
      <c r="P379" s="3"/>
      <c r="Q379" s="77">
        <f t="shared" si="16"/>
        <v>-826579.74</v>
      </c>
      <c r="R379" s="78">
        <f t="shared" si="17"/>
        <v>1099.9187437185929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205934.95</v>
      </c>
      <c r="K380" s="210">
        <f>'เลย '!AN39</f>
        <v>210963.84</v>
      </c>
      <c r="L380" s="210">
        <f>'เลย '!AO39</f>
        <v>319241.93</v>
      </c>
      <c r="M380" s="210">
        <f>'เลย '!AP39</f>
        <v>938026.48</v>
      </c>
      <c r="N380" s="3"/>
      <c r="O380" s="3"/>
      <c r="P380" s="3"/>
      <c r="Q380" s="77">
        <f t="shared" si="16"/>
        <v>-618784.55000000005</v>
      </c>
      <c r="R380" s="78">
        <f t="shared" si="17"/>
        <v>83.309480688935281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787003</v>
      </c>
      <c r="K381" s="210">
        <f>'เลย '!AN40</f>
        <v>839482.86</v>
      </c>
      <c r="L381" s="210">
        <f>'เลย '!AO40</f>
        <v>261535.97</v>
      </c>
      <c r="M381" s="210">
        <f>'เลย '!AP40</f>
        <v>1134828.3500000001</v>
      </c>
      <c r="N381" s="3"/>
      <c r="O381" s="3"/>
      <c r="P381" s="3"/>
      <c r="Q381" s="77">
        <f t="shared" si="16"/>
        <v>-873292.38000000012</v>
      </c>
      <c r="R381" s="78">
        <f t="shared" si="17"/>
        <v>60.303428637306894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1940014.1</v>
      </c>
      <c r="K382" s="210">
        <f>'เลย '!AN41</f>
        <v>2064799.6400000001</v>
      </c>
      <c r="L382" s="210">
        <f>'เลย '!AO41</f>
        <v>658758.24</v>
      </c>
      <c r="M382" s="210">
        <f>'เลย '!AP41</f>
        <v>504867.26</v>
      </c>
      <c r="N382" s="3"/>
      <c r="O382" s="3"/>
      <c r="P382" s="3"/>
      <c r="Q382" s="77">
        <f t="shared" si="16"/>
        <v>153890.97999999998</v>
      </c>
      <c r="R382" s="78">
        <f t="shared" si="17"/>
        <v>297.27357400722019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3559465.35</v>
      </c>
      <c r="K383" s="210">
        <f>'เลย '!AN42</f>
        <v>3746366.7600000002</v>
      </c>
      <c r="L383" s="210">
        <f>'เลย '!AO42</f>
        <v>590014.12</v>
      </c>
      <c r="M383" s="210">
        <f>'เลย '!AP42</f>
        <v>1160526.74</v>
      </c>
      <c r="N383" s="3"/>
      <c r="O383" s="3"/>
      <c r="P383" s="3"/>
      <c r="Q383" s="77">
        <f t="shared" si="16"/>
        <v>-570512.62</v>
      </c>
      <c r="R383" s="78">
        <f t="shared" si="17"/>
        <v>312.67308956014836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4156248.22</v>
      </c>
      <c r="K384" s="210">
        <f>'เลย '!AN43</f>
        <v>4738479.9300000006</v>
      </c>
      <c r="L384" s="210">
        <f>'เลย '!AO43</f>
        <v>979714.24999999988</v>
      </c>
      <c r="M384" s="210">
        <f>'เลย '!AP43</f>
        <v>1279861.92</v>
      </c>
      <c r="N384" s="3"/>
      <c r="O384" s="3"/>
      <c r="P384" s="3"/>
      <c r="Q384" s="77">
        <f t="shared" si="16"/>
        <v>-300147.67000000004</v>
      </c>
      <c r="R384" s="78">
        <f t="shared" si="17"/>
        <v>512.40285041841003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3513964.41</v>
      </c>
      <c r="K385" s="210">
        <f>'เลย '!AN44</f>
        <v>3966551.64</v>
      </c>
      <c r="L385" s="210">
        <f>'เลย '!AO44</f>
        <v>428591.56</v>
      </c>
      <c r="M385" s="210">
        <f>'เลย '!AP44</f>
        <v>801555.22</v>
      </c>
      <c r="N385" s="3"/>
      <c r="O385" s="3"/>
      <c r="P385" s="3"/>
      <c r="Q385" s="77">
        <f t="shared" si="16"/>
        <v>-372963.66</v>
      </c>
      <c r="R385" s="78">
        <f t="shared" si="17"/>
        <v>88.790461984669562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536863.93000000005</v>
      </c>
      <c r="K386" s="210">
        <f>'เลย '!AN45</f>
        <v>687725.44000000006</v>
      </c>
      <c r="L386" s="210">
        <f>'เลย '!AO45</f>
        <v>435575.1</v>
      </c>
      <c r="M386" s="210">
        <f>'เลย '!AP45</f>
        <v>603920.82999999996</v>
      </c>
      <c r="N386" s="3"/>
      <c r="O386" s="3"/>
      <c r="P386" s="3"/>
      <c r="Q386" s="77">
        <f t="shared" si="16"/>
        <v>-168345.72999999998</v>
      </c>
      <c r="R386" s="78">
        <f t="shared" si="17"/>
        <v>84.16910144927536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837062.32</v>
      </c>
      <c r="K387" s="210">
        <f>'เลย '!AN46</f>
        <v>840765.33</v>
      </c>
      <c r="L387" s="210">
        <f>'เลย '!AO46</f>
        <v>597685.02</v>
      </c>
      <c r="M387" s="210">
        <f>'เลย '!AP46</f>
        <v>682337.2</v>
      </c>
      <c r="N387" s="3"/>
      <c r="O387" s="3"/>
      <c r="P387" s="3"/>
      <c r="Q387" s="77">
        <f t="shared" si="16"/>
        <v>-84652.179999999935</v>
      </c>
      <c r="R387" s="78">
        <f t="shared" si="17"/>
        <v>182.61076076993584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724470.91</v>
      </c>
      <c r="K388" s="210">
        <f>'เลย '!AN47</f>
        <v>696384.04</v>
      </c>
      <c r="L388" s="210">
        <f>'เลย '!AO47</f>
        <v>1390138.58</v>
      </c>
      <c r="M388" s="210">
        <f>'เลย '!AP47</f>
        <v>1515578.05</v>
      </c>
      <c r="N388" s="3"/>
      <c r="O388" s="3"/>
      <c r="P388" s="3"/>
      <c r="Q388" s="77">
        <f t="shared" si="16"/>
        <v>-125439.46999999997</v>
      </c>
      <c r="R388" s="78">
        <f t="shared" si="17"/>
        <v>699.26487927565393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663238.80000000005</v>
      </c>
      <c r="K389" s="210">
        <f>'เลย '!AN48</f>
        <v>661103.19999999995</v>
      </c>
      <c r="L389" s="210">
        <f>'เลย '!AO48</f>
        <v>805969.19000000006</v>
      </c>
      <c r="M389" s="210">
        <f>'เลย '!AP48</f>
        <v>773695.32</v>
      </c>
      <c r="N389" s="3"/>
      <c r="O389" s="3"/>
      <c r="P389" s="3"/>
      <c r="Q389" s="77">
        <f t="shared" si="16"/>
        <v>32273.870000000112</v>
      </c>
      <c r="R389" s="78">
        <f t="shared" si="17"/>
        <v>538.38957247829001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20227347.789999999</v>
      </c>
      <c r="K390" s="215">
        <f>SUM(K377:K389)</f>
        <v>22010136.619999997</v>
      </c>
      <c r="L390" s="215">
        <f>SUM(L377:L389)</f>
        <v>7687172.4899999993</v>
      </c>
      <c r="M390" s="215">
        <f>SUM(M377:M389)</f>
        <v>11823302.109999999</v>
      </c>
      <c r="N390" s="213">
        <v>12</v>
      </c>
      <c r="O390" s="213">
        <v>12</v>
      </c>
      <c r="P390" s="213">
        <f>N390-O390</f>
        <v>0</v>
      </c>
      <c r="Q390" s="77">
        <f t="shared" si="16"/>
        <v>-4136129.62</v>
      </c>
      <c r="R390" s="78">
        <f>L390/H390</f>
        <v>235.0314149876173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606372.22</v>
      </c>
      <c r="K392" s="210">
        <f>'เลย '!AN49</f>
        <v>628266.55999999994</v>
      </c>
      <c r="L392" s="210">
        <f>'เลย '!AO49</f>
        <v>1097238.83</v>
      </c>
      <c r="M392" s="210">
        <f>'เลย '!AP49</f>
        <v>1163260.25</v>
      </c>
      <c r="N392" s="3"/>
      <c r="O392" s="3"/>
      <c r="P392" s="3"/>
      <c r="Q392" s="77">
        <f t="shared" si="16"/>
        <v>-66021.419999999925</v>
      </c>
      <c r="R392" s="78">
        <f t="shared" si="17"/>
        <v>863.2878284815107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604745.17000000004</v>
      </c>
      <c r="K393" s="210">
        <f>'เลย '!AN50</f>
        <v>483957.53</v>
      </c>
      <c r="L393" s="210">
        <f>'เลย '!AO50</f>
        <v>1807015.4100000001</v>
      </c>
      <c r="M393" s="210">
        <f>'เลย '!AP50</f>
        <v>1559096.48</v>
      </c>
      <c r="N393" s="3"/>
      <c r="O393" s="3"/>
      <c r="P393" s="3"/>
      <c r="Q393" s="77">
        <f t="shared" si="16"/>
        <v>247918.93000000017</v>
      </c>
      <c r="R393" s="78">
        <f t="shared" si="17"/>
        <v>1323.8208131868132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296081.27</v>
      </c>
      <c r="K394" s="210">
        <f>'เลย '!AN51</f>
        <v>584067.31000000006</v>
      </c>
      <c r="L394" s="210">
        <f>'เลย '!AO51</f>
        <v>883647.55</v>
      </c>
      <c r="M394" s="210">
        <f>'เลย '!AP51</f>
        <v>744449.81</v>
      </c>
      <c r="N394" s="3"/>
      <c r="O394" s="3"/>
      <c r="P394" s="3"/>
      <c r="Q394" s="77">
        <f t="shared" si="16"/>
        <v>139197.74</v>
      </c>
      <c r="R394" s="78">
        <f t="shared" si="17"/>
        <v>335.09577171027684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249179.2</v>
      </c>
      <c r="K395" s="210">
        <f>'เลย '!AN52</f>
        <v>248765.87</v>
      </c>
      <c r="L395" s="210">
        <f>'เลย '!AO52</f>
        <v>1156242.1299999999</v>
      </c>
      <c r="M395" s="210">
        <f>'เลย '!AP52</f>
        <v>1030534.36</v>
      </c>
      <c r="N395" s="3"/>
      <c r="O395" s="3"/>
      <c r="P395" s="3"/>
      <c r="Q395" s="77">
        <f t="shared" si="16"/>
        <v>125707.7699999999</v>
      </c>
      <c r="R395" s="78">
        <f t="shared" si="17"/>
        <v>988.24113675213664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213160.23</v>
      </c>
      <c r="K396" s="210">
        <f>'เลย '!AN53</f>
        <v>271040.11</v>
      </c>
      <c r="L396" s="210">
        <f>'เลย '!AO53</f>
        <v>810079.40999999992</v>
      </c>
      <c r="M396" s="210">
        <f>'เลย '!AP53</f>
        <v>774290.13000000012</v>
      </c>
      <c r="N396" s="3"/>
      <c r="O396" s="3"/>
      <c r="P396" s="3"/>
      <c r="Q396" s="77">
        <f t="shared" si="16"/>
        <v>35789.279999999795</v>
      </c>
      <c r="R396" s="78">
        <f t="shared" si="17"/>
        <v>908.16077354260085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1969538.09</v>
      </c>
      <c r="K397" s="215">
        <f>SUM(K391:K396)</f>
        <v>2216097.38</v>
      </c>
      <c r="L397" s="215">
        <f>SUM(L391:L396)</f>
        <v>5754223.3300000001</v>
      </c>
      <c r="M397" s="215">
        <f>SUM(M391:M396)</f>
        <v>5271631.03</v>
      </c>
      <c r="N397" s="213">
        <v>5</v>
      </c>
      <c r="O397" s="213">
        <v>5</v>
      </c>
      <c r="P397" s="213">
        <f>N397-O397</f>
        <v>0</v>
      </c>
      <c r="Q397" s="77">
        <f t="shared" si="16"/>
        <v>482592.29999999981</v>
      </c>
      <c r="R397" s="78">
        <f>L397/H397</f>
        <v>784.48852488070895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379647.15</v>
      </c>
      <c r="K399" s="210">
        <f>'เลย '!AN54</f>
        <v>372838.20000000007</v>
      </c>
      <c r="L399" s="210">
        <f>'เลย '!AO54</f>
        <v>2315158.13</v>
      </c>
      <c r="M399" s="210">
        <f>'เลย '!AP54</f>
        <v>2015701.68</v>
      </c>
      <c r="N399" s="3"/>
      <c r="O399" s="3"/>
      <c r="P399" s="3"/>
      <c r="Q399" s="77">
        <f t="shared" si="16"/>
        <v>299456.44999999995</v>
      </c>
      <c r="R399" s="78">
        <f t="shared" si="17"/>
        <v>1062.9743480257116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364418.76</v>
      </c>
      <c r="K400" s="210">
        <f>'เลย '!AN55</f>
        <v>345223.32000000007</v>
      </c>
      <c r="L400" s="210">
        <f>'เลย '!AO55</f>
        <v>1110692.22</v>
      </c>
      <c r="M400" s="210">
        <f>'เลย '!AP55</f>
        <v>970343.9</v>
      </c>
      <c r="N400" s="3"/>
      <c r="O400" s="3"/>
      <c r="P400" s="3"/>
      <c r="Q400" s="77">
        <f t="shared" si="16"/>
        <v>140348.31999999995</v>
      </c>
      <c r="R400" s="78">
        <f t="shared" si="17"/>
        <v>705.2014095238095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423581.54</v>
      </c>
      <c r="K401" s="210">
        <f>'เลย '!AN56</f>
        <v>796194.83</v>
      </c>
      <c r="L401" s="210">
        <f>'เลย '!AO56</f>
        <v>1479193.6000000001</v>
      </c>
      <c r="M401" s="210">
        <f>'เลย '!AP56</f>
        <v>1634045.8099999998</v>
      </c>
      <c r="N401" s="3"/>
      <c r="O401" s="3"/>
      <c r="P401" s="3"/>
      <c r="Q401" s="77">
        <f t="shared" si="16"/>
        <v>-154852.20999999973</v>
      </c>
      <c r="R401" s="78">
        <f t="shared" si="17"/>
        <v>1038.0305964912282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672993.97</v>
      </c>
      <c r="K402" s="210">
        <f>'เลย '!AN57</f>
        <v>637067.23</v>
      </c>
      <c r="L402" s="210">
        <f>'เลย '!AO57</f>
        <v>1365268.8399999999</v>
      </c>
      <c r="M402" s="210">
        <f>'เลย '!AP57</f>
        <v>1112379.95</v>
      </c>
      <c r="N402" s="3"/>
      <c r="O402" s="3"/>
      <c r="P402" s="3"/>
      <c r="Q402" s="77">
        <f t="shared" si="16"/>
        <v>252888.8899999999</v>
      </c>
      <c r="R402" s="78">
        <f t="shared" si="17"/>
        <v>721.21967247754878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106191.74</v>
      </c>
      <c r="K403" s="210">
        <f>'เลย '!AN58</f>
        <v>131081.32999999999</v>
      </c>
      <c r="L403" s="210">
        <f>'เลย '!AO58</f>
        <v>741233.7</v>
      </c>
      <c r="M403" s="210">
        <f>'เลย '!AP58</f>
        <v>871681.65</v>
      </c>
      <c r="N403" s="3"/>
      <c r="O403" s="3"/>
      <c r="P403" s="3"/>
      <c r="Q403" s="77">
        <f t="shared" ref="Q403:Q452" si="18">L403-M403</f>
        <v>-130447.95000000007</v>
      </c>
      <c r="R403" s="78">
        <f t="shared" ref="R403:R451" si="19">L403/H403</f>
        <v>293.32556390977442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1946833.16</v>
      </c>
      <c r="K404" s="215">
        <f>SUM(K398:K403)</f>
        <v>2282404.91</v>
      </c>
      <c r="L404" s="215">
        <f>SUM(L398:L403)</f>
        <v>7011546.4899999993</v>
      </c>
      <c r="M404" s="215">
        <f>SUM(M398:M403)</f>
        <v>6604152.9900000002</v>
      </c>
      <c r="N404" s="213">
        <v>5</v>
      </c>
      <c r="O404" s="213">
        <v>5</v>
      </c>
      <c r="P404" s="213">
        <f>N404-O404</f>
        <v>0</v>
      </c>
      <c r="Q404" s="77">
        <f t="shared" si="18"/>
        <v>407393.49999999907</v>
      </c>
      <c r="R404" s="78">
        <f>L404/H404</f>
        <v>730.52161804542607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275413.71000000002</v>
      </c>
      <c r="K406" s="210">
        <f>'เลย '!AN59</f>
        <v>222638.10000000003</v>
      </c>
      <c r="L406" s="210">
        <f>'เลย '!AO59</f>
        <v>488448.23</v>
      </c>
      <c r="M406" s="210">
        <f>'เลย '!AP59</f>
        <v>538331.84</v>
      </c>
      <c r="N406" s="3"/>
      <c r="O406" s="3"/>
      <c r="P406" s="3"/>
      <c r="Q406" s="77">
        <f t="shared" si="18"/>
        <v>-49883.609999999986</v>
      </c>
      <c r="R406" s="78">
        <f t="shared" si="19"/>
        <v>271.66197441601781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638134.23</v>
      </c>
      <c r="K407" s="210">
        <f>'เลย '!AN60</f>
        <v>608721.59</v>
      </c>
      <c r="L407" s="210">
        <f>'เลย '!AO60</f>
        <v>698889.41</v>
      </c>
      <c r="M407" s="210">
        <f>'เลย '!AP60</f>
        <v>703990.19</v>
      </c>
      <c r="N407" s="3"/>
      <c r="O407" s="3"/>
      <c r="P407" s="3"/>
      <c r="Q407" s="77">
        <f t="shared" si="18"/>
        <v>-5100.7799999999115</v>
      </c>
      <c r="R407" s="78">
        <f t="shared" si="19"/>
        <v>298.54310551046564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991903.63</v>
      </c>
      <c r="K408" s="210">
        <f>'เลย '!AN61</f>
        <v>1063844.56</v>
      </c>
      <c r="L408" s="210">
        <f>'เลย '!AO61</f>
        <v>930271.9</v>
      </c>
      <c r="M408" s="210">
        <f>'เลย '!AP61</f>
        <v>1215570.27</v>
      </c>
      <c r="N408" s="3"/>
      <c r="O408" s="3"/>
      <c r="P408" s="3"/>
      <c r="Q408" s="77">
        <f t="shared" si="18"/>
        <v>-285298.37</v>
      </c>
      <c r="R408" s="78">
        <f t="shared" si="19"/>
        <v>321.89339100346024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768612.48</v>
      </c>
      <c r="K409" s="210">
        <f>'เลย '!AN62</f>
        <v>855327.17999999993</v>
      </c>
      <c r="L409" s="210">
        <f>'เลย '!AO62</f>
        <v>2321041.61</v>
      </c>
      <c r="M409" s="210">
        <f>'เลย '!AP62</f>
        <v>12806899.760000002</v>
      </c>
      <c r="N409" s="3"/>
      <c r="O409" s="3"/>
      <c r="P409" s="3"/>
      <c r="Q409" s="77">
        <f t="shared" si="18"/>
        <v>-10485858.150000002</v>
      </c>
      <c r="R409" s="78">
        <f t="shared" si="19"/>
        <v>956.73603050288534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987594.78</v>
      </c>
      <c r="K410" s="210">
        <f>'เลย '!AN63</f>
        <v>1329341.48</v>
      </c>
      <c r="L410" s="210">
        <f>'เลย '!AO63</f>
        <v>1424492.49</v>
      </c>
      <c r="M410" s="210">
        <f>'เลย '!AP63</f>
        <v>2250586.2199999997</v>
      </c>
      <c r="N410" s="3"/>
      <c r="O410" s="3"/>
      <c r="P410" s="3"/>
      <c r="Q410" s="77">
        <f t="shared" si="18"/>
        <v>-826093.72999999975</v>
      </c>
      <c r="R410" s="78">
        <f t="shared" si="19"/>
        <v>2218.8356542056076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1447052.99</v>
      </c>
      <c r="K411" s="210">
        <f>'เลย '!AN64</f>
        <v>2119054.21</v>
      </c>
      <c r="L411" s="210">
        <f>'เลย '!AO64</f>
        <v>1266866.51</v>
      </c>
      <c r="M411" s="210">
        <f>'เลย '!AP64</f>
        <v>1625149.81</v>
      </c>
      <c r="N411" s="3"/>
      <c r="O411" s="3"/>
      <c r="P411" s="3"/>
      <c r="Q411" s="77">
        <f t="shared" si="18"/>
        <v>-358283.30000000005</v>
      </c>
      <c r="R411" s="78">
        <f t="shared" si="19"/>
        <v>1807.2275463623396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1616460.87</v>
      </c>
      <c r="K412" s="210">
        <f>'เลย '!AN65</f>
        <v>1591164.3900000001</v>
      </c>
      <c r="L412" s="210">
        <f>'เลย '!AO65</f>
        <v>290789.63</v>
      </c>
      <c r="M412" s="210">
        <f>'เลย '!AP65</f>
        <v>457509.42</v>
      </c>
      <c r="N412" s="3"/>
      <c r="O412" s="3"/>
      <c r="P412" s="3"/>
      <c r="Q412" s="77">
        <f t="shared" si="18"/>
        <v>-166719.78999999998</v>
      </c>
      <c r="R412" s="78">
        <f t="shared" si="19"/>
        <v>362.12905354919053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6725172.6900000004</v>
      </c>
      <c r="K413" s="215">
        <f>SUM(K405:K412)</f>
        <v>7790091.5099999998</v>
      </c>
      <c r="L413" s="215">
        <f>SUM(L405:L412)</f>
        <v>7420799.7800000003</v>
      </c>
      <c r="M413" s="215">
        <f>SUM(M405:M412)</f>
        <v>19598037.510000002</v>
      </c>
      <c r="N413" s="213">
        <v>7</v>
      </c>
      <c r="O413" s="213">
        <v>7</v>
      </c>
      <c r="P413" s="213">
        <f>N413-O413</f>
        <v>0</v>
      </c>
      <c r="Q413" s="77">
        <f t="shared" si="18"/>
        <v>-12177237.73</v>
      </c>
      <c r="R413" s="78">
        <f>L413/H413</f>
        <v>639.6689750883545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840404.05</v>
      </c>
      <c r="K415" s="210">
        <f>'เลย '!AN66</f>
        <v>1128791.6000000001</v>
      </c>
      <c r="L415" s="210">
        <f>'เลย '!AO66</f>
        <v>1631993.8199999998</v>
      </c>
      <c r="M415" s="210">
        <f>'เลย '!AP66</f>
        <v>1651656.0399999998</v>
      </c>
      <c r="N415" s="3"/>
      <c r="O415" s="3"/>
      <c r="P415" s="3"/>
      <c r="Q415" s="77">
        <f t="shared" si="18"/>
        <v>-19662.219999999972</v>
      </c>
      <c r="R415" s="78">
        <f t="shared" si="19"/>
        <v>440.127783171521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690196.27</v>
      </c>
      <c r="K416" s="210">
        <f>'เลย '!AN67</f>
        <v>775252.55999999994</v>
      </c>
      <c r="L416" s="210">
        <f>'เลย '!AO67</f>
        <v>374486.4</v>
      </c>
      <c r="M416" s="210">
        <f>'เลย '!AP67</f>
        <v>905227.99</v>
      </c>
      <c r="N416" s="3"/>
      <c r="O416" s="3"/>
      <c r="P416" s="3"/>
      <c r="Q416" s="77">
        <f t="shared" si="18"/>
        <v>-530741.59</v>
      </c>
      <c r="R416" s="78">
        <f t="shared" si="19"/>
        <v>54.147831116252171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445793.06</v>
      </c>
      <c r="K417" s="210">
        <f>'เลย '!AN68</f>
        <v>898458.29999999993</v>
      </c>
      <c r="L417" s="210">
        <f>'เลย '!AO68</f>
        <v>998576.27</v>
      </c>
      <c r="M417" s="210">
        <f>'เลย '!AP68</f>
        <v>969905.35000000009</v>
      </c>
      <c r="N417" s="3"/>
      <c r="O417" s="3"/>
      <c r="P417" s="3"/>
      <c r="Q417" s="77">
        <f t="shared" si="18"/>
        <v>28670.919999999925</v>
      </c>
      <c r="R417" s="78">
        <f t="shared" si="19"/>
        <v>201.73257979797981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573491.29</v>
      </c>
      <c r="K418" s="210">
        <f>'เลย '!AN69</f>
        <v>1138420.21</v>
      </c>
      <c r="L418" s="210">
        <f>'เลย '!AO69</f>
        <v>910576.16</v>
      </c>
      <c r="M418" s="210">
        <f>'เลย '!AP69</f>
        <v>966620.6</v>
      </c>
      <c r="N418" s="3"/>
      <c r="O418" s="3"/>
      <c r="P418" s="3"/>
      <c r="Q418" s="77">
        <f t="shared" si="18"/>
        <v>-56044.439999999944</v>
      </c>
      <c r="R418" s="78">
        <f t="shared" si="19"/>
        <v>234.92676986584109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1570406.14</v>
      </c>
      <c r="K419" s="210">
        <f>'เลย '!AN70</f>
        <v>1599461.68</v>
      </c>
      <c r="L419" s="210">
        <f>'เลย '!AO70</f>
        <v>244954.13</v>
      </c>
      <c r="M419" s="210">
        <f>'เลย '!AP70</f>
        <v>930876.32</v>
      </c>
      <c r="N419" s="3"/>
      <c r="O419" s="3"/>
      <c r="P419" s="3"/>
      <c r="Q419" s="77">
        <f t="shared" si="18"/>
        <v>-685922.19</v>
      </c>
      <c r="R419" s="78">
        <f t="shared" si="19"/>
        <v>132.1219687162891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1621584.21</v>
      </c>
      <c r="K420" s="210">
        <f>'เลย '!AN71</f>
        <v>1686909.33</v>
      </c>
      <c r="L420" s="210">
        <f>'เลย '!AO71</f>
        <v>546551</v>
      </c>
      <c r="M420" s="210">
        <f>'เลย '!AP71</f>
        <v>994324.02</v>
      </c>
      <c r="N420" s="3"/>
      <c r="O420" s="3"/>
      <c r="P420" s="3"/>
      <c r="Q420" s="77">
        <f t="shared" si="18"/>
        <v>-447773.02</v>
      </c>
      <c r="R420" s="78">
        <f t="shared" si="19"/>
        <v>90.533543150571475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1037851.62</v>
      </c>
      <c r="K421" s="210">
        <f>'เลย '!AN72</f>
        <v>1343532.8499999999</v>
      </c>
      <c r="L421" s="210">
        <f>'เลย '!AO72</f>
        <v>1156314.6099999999</v>
      </c>
      <c r="M421" s="210">
        <f>'เลย '!AP72</f>
        <v>897822.45</v>
      </c>
      <c r="N421" s="3"/>
      <c r="O421" s="3"/>
      <c r="P421" s="3"/>
      <c r="Q421" s="77">
        <f t="shared" si="18"/>
        <v>258492.15999999992</v>
      </c>
      <c r="R421" s="78">
        <f t="shared" si="19"/>
        <v>689.10286650774719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404942.03</v>
      </c>
      <c r="K422" s="210">
        <f>'เลย '!AN73</f>
        <v>1200728.93</v>
      </c>
      <c r="L422" s="210">
        <f>'เลย '!AO73</f>
        <v>299624.99</v>
      </c>
      <c r="M422" s="210">
        <f>'เลย '!AP73</f>
        <v>551323.25</v>
      </c>
      <c r="N422" s="3"/>
      <c r="O422" s="3"/>
      <c r="P422" s="3"/>
      <c r="Q422" s="77">
        <f t="shared" si="18"/>
        <v>-251698.26</v>
      </c>
      <c r="R422" s="78">
        <f t="shared" si="19"/>
        <v>95.696259980836786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3624176.51</v>
      </c>
      <c r="K423" s="210">
        <f>'เลย '!AN74</f>
        <v>3827635.57</v>
      </c>
      <c r="L423" s="210">
        <f>'เลย '!AO74</f>
        <v>2570803.0099999998</v>
      </c>
      <c r="M423" s="210">
        <f>'เลย '!AP74</f>
        <v>2071747.1300000001</v>
      </c>
      <c r="N423" s="3"/>
      <c r="O423" s="3"/>
      <c r="P423" s="3"/>
      <c r="Q423" s="77">
        <f t="shared" si="18"/>
        <v>499055.87999999966</v>
      </c>
      <c r="R423" s="78">
        <f t="shared" si="19"/>
        <v>835.21865172189723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699685.93</v>
      </c>
      <c r="K424" s="210">
        <f>'เลย '!AN75</f>
        <v>921918.66</v>
      </c>
      <c r="L424" s="210">
        <f>'เลย '!AO75</f>
        <v>1431879.6</v>
      </c>
      <c r="M424" s="210">
        <f>'เลย '!AP75</f>
        <v>2440150.4900000002</v>
      </c>
      <c r="N424" s="3"/>
      <c r="O424" s="3"/>
      <c r="P424" s="3"/>
      <c r="Q424" s="77">
        <f t="shared" si="18"/>
        <v>-1008270.8900000001</v>
      </c>
      <c r="R424" s="78">
        <f t="shared" si="19"/>
        <v>328.71432506887055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444841.66</v>
      </c>
      <c r="K425" s="210">
        <f>'เลย '!AN76</f>
        <v>-61070.520000000019</v>
      </c>
      <c r="L425" s="210">
        <f>'เลย '!AO76</f>
        <v>1015755.83</v>
      </c>
      <c r="M425" s="210">
        <f>'เลย '!AP76</f>
        <v>1159563.48</v>
      </c>
      <c r="N425" s="3"/>
      <c r="O425" s="3"/>
      <c r="P425" s="3"/>
      <c r="Q425" s="77">
        <f t="shared" si="18"/>
        <v>-143807.65000000002</v>
      </c>
      <c r="R425" s="78">
        <f t="shared" si="19"/>
        <v>182.03509498207885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135315.99</v>
      </c>
      <c r="K426" s="210">
        <f>'เลย '!AN77</f>
        <v>114961.46999999997</v>
      </c>
      <c r="L426" s="210">
        <f>'เลย '!AO77</f>
        <v>1087740.02</v>
      </c>
      <c r="M426" s="210">
        <f>'เลย '!AP77</f>
        <v>1206424.24</v>
      </c>
      <c r="N426" s="3"/>
      <c r="O426" s="3"/>
      <c r="P426" s="3"/>
      <c r="Q426" s="77">
        <f t="shared" si="18"/>
        <v>-118684.21999999997</v>
      </c>
      <c r="R426" s="78">
        <f t="shared" si="19"/>
        <v>183.89518512256973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1310972.23</v>
      </c>
      <c r="K427" s="210">
        <f>'เลย '!AN78</f>
        <v>1234135.69</v>
      </c>
      <c r="L427" s="210">
        <f>'เลย '!AO78</f>
        <v>2425102.5700000003</v>
      </c>
      <c r="M427" s="210">
        <f>'เลย '!AP78</f>
        <v>2882789.2300000004</v>
      </c>
      <c r="N427" s="3"/>
      <c r="O427" s="3"/>
      <c r="P427" s="3"/>
      <c r="Q427" s="77">
        <f t="shared" si="18"/>
        <v>-457686.66000000015</v>
      </c>
      <c r="R427" s="78">
        <f t="shared" si="19"/>
        <v>750.34114170792088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13399660.99</v>
      </c>
      <c r="K428" s="215">
        <f>SUM(K414:K427)</f>
        <v>15809136.33</v>
      </c>
      <c r="L428" s="215">
        <f>SUM(L414:L427)</f>
        <v>14694358.409999998</v>
      </c>
      <c r="M428" s="215">
        <f>SUM(M414:M427)</f>
        <v>17628430.590000004</v>
      </c>
      <c r="N428" s="213">
        <v>13</v>
      </c>
      <c r="O428" s="213">
        <v>13</v>
      </c>
      <c r="P428" s="213">
        <f>N428-O428</f>
        <v>0</v>
      </c>
      <c r="Q428" s="77">
        <f t="shared" si="18"/>
        <v>-2934072.1800000053</v>
      </c>
      <c r="R428" s="78">
        <f>L428/H428</f>
        <v>270.55952587873537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277440.84000000003</v>
      </c>
      <c r="K430" s="210">
        <f>'เลย '!AN79</f>
        <v>396398.54000000004</v>
      </c>
      <c r="L430" s="210">
        <f>'เลย '!AO79</f>
        <v>1055612.78</v>
      </c>
      <c r="M430" s="210">
        <f>'เลย '!AP79</f>
        <v>1301591.8500000001</v>
      </c>
      <c r="N430" s="3"/>
      <c r="O430" s="3"/>
      <c r="P430" s="3"/>
      <c r="Q430" s="77">
        <f t="shared" si="18"/>
        <v>-245979.07000000007</v>
      </c>
      <c r="R430" s="78">
        <f t="shared" si="19"/>
        <v>419.89370723945905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879960.93</v>
      </c>
      <c r="K431" s="210">
        <f>'เลย '!AN80</f>
        <v>819513.33000000007</v>
      </c>
      <c r="L431" s="210">
        <f>'เลย '!AO80</f>
        <v>1131815.69</v>
      </c>
      <c r="M431" s="210">
        <f>'เลย '!AP80</f>
        <v>1145224.96</v>
      </c>
      <c r="N431" s="3"/>
      <c r="O431" s="3"/>
      <c r="P431" s="3"/>
      <c r="Q431" s="77">
        <f t="shared" si="18"/>
        <v>-13409.270000000019</v>
      </c>
      <c r="R431" s="78">
        <f t="shared" si="19"/>
        <v>209.75086916234247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717554.23</v>
      </c>
      <c r="K432" s="210">
        <f>'เลย '!AN81</f>
        <v>731059.46</v>
      </c>
      <c r="L432" s="210">
        <f>'เลย '!AO81</f>
        <v>1117965.5900000001</v>
      </c>
      <c r="M432" s="210">
        <f>'เลย '!AP81</f>
        <v>1119604.93</v>
      </c>
      <c r="N432" s="3"/>
      <c r="O432" s="3"/>
      <c r="P432" s="3"/>
      <c r="Q432" s="77">
        <f t="shared" si="18"/>
        <v>-1639.339999999851</v>
      </c>
      <c r="R432" s="78">
        <f t="shared" si="19"/>
        <v>267.39191341784266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1874956</v>
      </c>
      <c r="K433" s="215">
        <f>SUM(K429:K432)</f>
        <v>1946971.33</v>
      </c>
      <c r="L433" s="215">
        <f>SUM(L429:L432)</f>
        <v>3305394.0599999996</v>
      </c>
      <c r="M433" s="215">
        <f>SUM(M429:M432)</f>
        <v>3566421.74</v>
      </c>
      <c r="N433" s="213">
        <v>3</v>
      </c>
      <c r="O433" s="213">
        <v>3</v>
      </c>
      <c r="P433" s="213">
        <f>N433-O433</f>
        <v>0</v>
      </c>
      <c r="Q433" s="77">
        <f t="shared" si="18"/>
        <v>-261027.68000000063</v>
      </c>
      <c r="R433" s="78">
        <f>L433/H433</f>
        <v>273.37640062856667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985500.22</v>
      </c>
      <c r="K435" s="210">
        <f>'เลย '!AN82</f>
        <v>1020592.4099999999</v>
      </c>
      <c r="L435" s="210">
        <f>'เลย '!AO82</f>
        <v>1564163</v>
      </c>
      <c r="M435" s="210">
        <f>'เลย '!AP82</f>
        <v>1577213.7</v>
      </c>
      <c r="N435" s="3"/>
      <c r="O435" s="3"/>
      <c r="P435" s="3"/>
      <c r="Q435" s="77">
        <f t="shared" si="18"/>
        <v>-13050.699999999953</v>
      </c>
      <c r="R435" s="78">
        <f>L435/H435</f>
        <v>1109.3354609929079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602560.13</v>
      </c>
      <c r="K436" s="210">
        <f>'เลย '!AN83</f>
        <v>582188.09000000008</v>
      </c>
      <c r="L436" s="210">
        <f>'เลย '!AO83</f>
        <v>1296100.57</v>
      </c>
      <c r="M436" s="210">
        <f>'เลย '!AP83</f>
        <v>1500409.87</v>
      </c>
      <c r="N436" s="3"/>
      <c r="O436" s="3"/>
      <c r="P436" s="3"/>
      <c r="Q436" s="77">
        <f t="shared" si="18"/>
        <v>-204309.30000000005</v>
      </c>
      <c r="R436" s="78">
        <f t="shared" si="19"/>
        <v>311.11391502640424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669626.19999999995</v>
      </c>
      <c r="K437" s="210">
        <f>'เลย '!AN84</f>
        <v>485846.54</v>
      </c>
      <c r="L437" s="210">
        <f>'เลย '!AO84</f>
        <v>3026265.99</v>
      </c>
      <c r="M437" s="210">
        <f>'เลย '!AP84</f>
        <v>2919849.77</v>
      </c>
      <c r="N437" s="3"/>
      <c r="O437" s="3"/>
      <c r="P437" s="3"/>
      <c r="Q437" s="77">
        <f t="shared" si="18"/>
        <v>106416.2200000002</v>
      </c>
      <c r="R437" s="78">
        <f t="shared" si="19"/>
        <v>808.51348917980238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479951.93</v>
      </c>
      <c r="K438" s="210">
        <f>'เลย '!AN85</f>
        <v>595997.92999999993</v>
      </c>
      <c r="L438" s="210">
        <f>'เลย '!AO85</f>
        <v>1620460.05</v>
      </c>
      <c r="M438" s="210">
        <f>'เลย '!AP85</f>
        <v>1238280.0799999998</v>
      </c>
      <c r="N438" s="3"/>
      <c r="O438" s="3"/>
      <c r="P438" s="3"/>
      <c r="Q438" s="77">
        <f t="shared" si="18"/>
        <v>382179.9700000002</v>
      </c>
      <c r="R438" s="78">
        <f t="shared" si="19"/>
        <v>937.22385772122618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2737638.48</v>
      </c>
      <c r="K439" s="215">
        <f>SUM(K434:K438)</f>
        <v>2684624.9699999997</v>
      </c>
      <c r="L439" s="215">
        <f>SUM(L434:L438)</f>
        <v>7506989.6100000003</v>
      </c>
      <c r="M439" s="215">
        <f>SUM(M434:M438)</f>
        <v>7235753.4199999999</v>
      </c>
      <c r="N439" s="213">
        <v>4</v>
      </c>
      <c r="O439" s="213">
        <v>4</v>
      </c>
      <c r="P439" s="213">
        <f>N439-O439</f>
        <v>0</v>
      </c>
      <c r="Q439" s="77">
        <f t="shared" si="18"/>
        <v>271236.19000000041</v>
      </c>
      <c r="R439" s="78">
        <f>L439/H439</f>
        <v>679.4885599203476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289178.55</v>
      </c>
      <c r="K441" s="210">
        <f>'เลย '!AN86</f>
        <v>354127.35</v>
      </c>
      <c r="L441" s="210">
        <f>'เลย '!AO86</f>
        <v>674318.04</v>
      </c>
      <c r="M441" s="210">
        <f>'เลย '!AP86</f>
        <v>662270.01</v>
      </c>
      <c r="N441" s="3"/>
      <c r="O441" s="3"/>
      <c r="P441" s="3"/>
      <c r="Q441" s="77">
        <f t="shared" si="18"/>
        <v>12048.030000000028</v>
      </c>
      <c r="R441" s="78">
        <f t="shared" si="19"/>
        <v>128.49048018292683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690957.96</v>
      </c>
      <c r="K442" s="210">
        <f>'เลย '!AN87</f>
        <v>565423.09</v>
      </c>
      <c r="L442" s="210">
        <f>'เลย '!AO87</f>
        <v>2161458.2000000002</v>
      </c>
      <c r="M442" s="210">
        <f>'เลย '!AP87</f>
        <v>1738862.73</v>
      </c>
      <c r="N442" s="3"/>
      <c r="O442" s="3"/>
      <c r="P442" s="3"/>
      <c r="Q442" s="77">
        <f t="shared" si="18"/>
        <v>422595.4700000002</v>
      </c>
      <c r="R442" s="78">
        <f t="shared" si="19"/>
        <v>772.2251518399429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999671.29</v>
      </c>
      <c r="K443" s="210">
        <f>'เลย '!AN88</f>
        <v>981667.76</v>
      </c>
      <c r="L443" s="210">
        <f>'เลย '!AO88</f>
        <v>1405650.6</v>
      </c>
      <c r="M443" s="210">
        <f>'เลย '!AP88</f>
        <v>1427106.96</v>
      </c>
      <c r="N443" s="3"/>
      <c r="O443" s="3"/>
      <c r="P443" s="3"/>
      <c r="Q443" s="77">
        <f t="shared" si="18"/>
        <v>-21456.35999999987</v>
      </c>
      <c r="R443" s="78">
        <f t="shared" si="19"/>
        <v>942.75694164989943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1170633.02</v>
      </c>
      <c r="K444" s="210">
        <f>'เลย '!AN89</f>
        <v>1171541.03</v>
      </c>
      <c r="L444" s="210">
        <f>'เลย '!AO89</f>
        <v>1267677.69</v>
      </c>
      <c r="M444" s="210">
        <f>'เลย '!AP89</f>
        <v>1300681.4099999999</v>
      </c>
      <c r="N444" s="3"/>
      <c r="O444" s="3"/>
      <c r="P444" s="3"/>
      <c r="Q444" s="77">
        <f t="shared" si="18"/>
        <v>-33003.719999999972</v>
      </c>
      <c r="R444" s="78">
        <f t="shared" si="19"/>
        <v>267.38614005484072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3150440.8200000003</v>
      </c>
      <c r="K445" s="215">
        <f>SUM(K440:K444)</f>
        <v>3072759.23</v>
      </c>
      <c r="L445" s="215">
        <f>SUM(L440:L444)</f>
        <v>5509104.5299999993</v>
      </c>
      <c r="M445" s="215">
        <f>SUM(M440:M444)</f>
        <v>5128921.1100000003</v>
      </c>
      <c r="N445" s="213">
        <v>4</v>
      </c>
      <c r="O445" s="213">
        <v>4</v>
      </c>
      <c r="P445" s="213">
        <f>N445-O445</f>
        <v>0</v>
      </c>
      <c r="Q445" s="77">
        <f t="shared" si="18"/>
        <v>380183.41999999899</v>
      </c>
      <c r="R445" s="78">
        <f>L445/H445</f>
        <v>385.81865186637714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650309.15</v>
      </c>
      <c r="K447" s="210">
        <f>'เลย '!AN90</f>
        <v>654337.89</v>
      </c>
      <c r="L447" s="210">
        <f>'เลย '!AO90</f>
        <v>643477.36</v>
      </c>
      <c r="M447" s="210">
        <f>'เลย '!AP90</f>
        <v>625627.54</v>
      </c>
      <c r="N447" s="3"/>
      <c r="O447" s="3"/>
      <c r="P447" s="3"/>
      <c r="Q447" s="77">
        <f t="shared" si="18"/>
        <v>17849.819999999949</v>
      </c>
      <c r="R447" s="78">
        <f t="shared" si="19"/>
        <v>190.82958481613286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373606.56</v>
      </c>
      <c r="K448" s="210">
        <f>'เลย '!AN91</f>
        <v>381008.38</v>
      </c>
      <c r="L448" s="210">
        <f>'เลย '!AO91</f>
        <v>657553.33000000007</v>
      </c>
      <c r="M448" s="210">
        <f>'เลย '!AP91</f>
        <v>690252.78</v>
      </c>
      <c r="N448" s="3"/>
      <c r="O448" s="3"/>
      <c r="P448" s="3"/>
      <c r="Q448" s="77">
        <f t="shared" si="18"/>
        <v>-32699.449999999953</v>
      </c>
      <c r="R448" s="78">
        <f t="shared" si="19"/>
        <v>182.50161809603111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1279410.1399999999</v>
      </c>
      <c r="K449" s="210">
        <f>'เลย '!AN92</f>
        <v>1275785.6399999999</v>
      </c>
      <c r="L449" s="210">
        <f>'เลย '!AO92</f>
        <v>769025.2</v>
      </c>
      <c r="M449" s="210">
        <f>'เลย '!AP92</f>
        <v>743806.26</v>
      </c>
      <c r="N449" s="3"/>
      <c r="O449" s="3"/>
      <c r="P449" s="3"/>
      <c r="Q449" s="77">
        <f t="shared" si="18"/>
        <v>25218.939999999944</v>
      </c>
      <c r="R449" s="78">
        <f t="shared" si="19"/>
        <v>514.39812709030093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1035022.39</v>
      </c>
      <c r="K450" s="210">
        <f>'เลย '!AN93</f>
        <v>1107519.22</v>
      </c>
      <c r="L450" s="210">
        <f>'เลย '!AO93</f>
        <v>354988.32</v>
      </c>
      <c r="M450" s="210">
        <f>'เลย '!AP93</f>
        <v>1123148.6400000001</v>
      </c>
      <c r="N450" s="3"/>
      <c r="O450" s="3"/>
      <c r="P450" s="3"/>
      <c r="Q450" s="77">
        <f t="shared" si="18"/>
        <v>-768160.32000000007</v>
      </c>
      <c r="R450" s="78">
        <f t="shared" si="19"/>
        <v>144.53921824104233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425124.26</v>
      </c>
      <c r="K451" s="210">
        <f>'เลย '!AN94</f>
        <v>393709.80000000005</v>
      </c>
      <c r="L451" s="210">
        <f>'เลย '!AO94</f>
        <v>785606.61</v>
      </c>
      <c r="M451" s="210">
        <f>'เลย '!AP94</f>
        <v>814801.27</v>
      </c>
      <c r="N451" s="3"/>
      <c r="O451" s="3"/>
      <c r="P451" s="3"/>
      <c r="Q451" s="77">
        <f t="shared" si="18"/>
        <v>-29194.660000000033</v>
      </c>
      <c r="R451" s="78">
        <f t="shared" si="19"/>
        <v>321.44296644844519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3763472.5</v>
      </c>
      <c r="K452" s="215">
        <f>SUM(K446:K451)</f>
        <v>3812360.9299999997</v>
      </c>
      <c r="L452" s="215">
        <f>SUM(L446:L451)</f>
        <v>3210650.82</v>
      </c>
      <c r="M452" s="215">
        <f>SUM(M446:M451)</f>
        <v>3997636.49</v>
      </c>
      <c r="N452" s="213">
        <v>6</v>
      </c>
      <c r="O452" s="213">
        <v>6</v>
      </c>
      <c r="P452" s="213">
        <f>N452-O452</f>
        <v>0</v>
      </c>
      <c r="Q452" s="77">
        <f t="shared" si="18"/>
        <v>-786985.67000000039</v>
      </c>
      <c r="R452" s="78">
        <f>L452/H452</f>
        <v>240.13843081525803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652285.54</v>
      </c>
      <c r="K454" s="210">
        <f>'เลย '!AN95</f>
        <v>671044.82000000007</v>
      </c>
      <c r="L454" s="210">
        <f>'เลย '!AO95</f>
        <v>790528.51</v>
      </c>
      <c r="M454" s="210">
        <f>'เลย '!AP95</f>
        <v>748638.65</v>
      </c>
      <c r="N454" s="3"/>
      <c r="O454" s="3"/>
      <c r="P454" s="3"/>
      <c r="Q454" s="77">
        <f t="shared" ref="Q454:Q516" si="20">L454-M454</f>
        <v>41889.859999999986</v>
      </c>
      <c r="R454" s="78">
        <f t="shared" ref="R454:R516" si="21">L454/H454</f>
        <v>156.81977980559412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1048963.76</v>
      </c>
      <c r="K455" s="210">
        <f>'เลย '!AN96</f>
        <v>979773.31</v>
      </c>
      <c r="L455" s="210">
        <f>'เลย '!AO96</f>
        <v>768204.05</v>
      </c>
      <c r="M455" s="210">
        <f>'เลย '!AP96</f>
        <v>796556.3899999999</v>
      </c>
      <c r="N455" s="3"/>
      <c r="O455" s="3"/>
      <c r="P455" s="3"/>
      <c r="Q455" s="77">
        <f t="shared" si="20"/>
        <v>-28352.339999999851</v>
      </c>
      <c r="R455" s="78">
        <f t="shared" si="21"/>
        <v>262.72368331053354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758543.51</v>
      </c>
      <c r="K456" s="210">
        <f>'เลย '!AN97</f>
        <v>759338.22</v>
      </c>
      <c r="L456" s="210">
        <f>'เลย '!AO97</f>
        <v>794368.5</v>
      </c>
      <c r="M456" s="210">
        <f>'เลย '!AP97</f>
        <v>985065.91</v>
      </c>
      <c r="N456" s="3"/>
      <c r="O456" s="3"/>
      <c r="P456" s="3"/>
      <c r="Q456" s="77">
        <f t="shared" si="20"/>
        <v>-190697.41000000003</v>
      </c>
      <c r="R456" s="78">
        <f t="shared" si="21"/>
        <v>140.79555122297057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298195.3</v>
      </c>
      <c r="K457" s="210">
        <f>'เลย '!AN98</f>
        <v>260189.3</v>
      </c>
      <c r="L457" s="210">
        <f>'เลย '!AO98</f>
        <v>698178.99</v>
      </c>
      <c r="M457" s="210">
        <f>'เลย '!AP98</f>
        <v>764624.85</v>
      </c>
      <c r="N457" s="3"/>
      <c r="O457" s="3"/>
      <c r="P457" s="3"/>
      <c r="Q457" s="77">
        <f t="shared" si="20"/>
        <v>-66445.859999999986</v>
      </c>
      <c r="R457" s="78">
        <f t="shared" si="21"/>
        <v>236.43040636640703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603546.14</v>
      </c>
      <c r="K458" s="210">
        <f>'เลย '!AN99</f>
        <v>513925.47</v>
      </c>
      <c r="L458" s="210">
        <f>'เลย '!AO99</f>
        <v>806013.72</v>
      </c>
      <c r="M458" s="210">
        <f>'เลย '!AP99</f>
        <v>927800.83000000007</v>
      </c>
      <c r="N458" s="3"/>
      <c r="O458" s="3"/>
      <c r="P458" s="3"/>
      <c r="Q458" s="77">
        <f t="shared" si="20"/>
        <v>-121787.1100000001</v>
      </c>
      <c r="R458" s="78">
        <f t="shared" si="21"/>
        <v>285.71914923785891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3361534.25</v>
      </c>
      <c r="K459" s="215">
        <f>SUM(K453:K458)</f>
        <v>3184271.12</v>
      </c>
      <c r="L459" s="215">
        <f>SUM(L453:L458)</f>
        <v>3857293.7699999996</v>
      </c>
      <c r="M459" s="215">
        <f>SUM(M453:M458)</f>
        <v>4222686.6300000008</v>
      </c>
      <c r="N459" s="213">
        <v>5</v>
      </c>
      <c r="O459" s="213">
        <v>5</v>
      </c>
      <c r="P459" s="213">
        <f>N459-O459</f>
        <v>0</v>
      </c>
      <c r="Q459" s="77">
        <f t="shared" si="20"/>
        <v>-365392.86000000127</v>
      </c>
      <c r="R459" s="78">
        <f t="shared" si="21"/>
        <v>199.02449667199832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86399717.520000011</v>
      </c>
      <c r="K460" s="222">
        <f>K350+K355+K367+K376+K390+K397+K404+K413+K428+K433+K439+K445+K452+K459</f>
        <v>93765183.600000024</v>
      </c>
      <c r="L460" s="221">
        <f>L350+L355+L367+L376+L390+L397+L404+L413+L428+L433+L439+L445+L452+L459</f>
        <v>102204835.08</v>
      </c>
      <c r="M460" s="221">
        <f>M350+M355+M367+M376+M390+M397+M404+M413+M428+M433+M439+M445+M452+M459</f>
        <v>129220491.38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-27015656.299999997</v>
      </c>
      <c r="R460" s="78">
        <f t="shared" si="21"/>
        <v>348.20161718712734</v>
      </c>
    </row>
    <row r="461" spans="1:18" ht="25.8" customHeight="1" thickTop="1" thickBot="1" x14ac:dyDescent="0.75">
      <c r="A461" s="223"/>
      <c r="B461" s="224"/>
      <c r="C461" s="224"/>
      <c r="D461" s="224"/>
      <c r="E461" s="324" t="s">
        <v>362</v>
      </c>
      <c r="F461" s="325"/>
      <c r="G461" s="326"/>
      <c r="H461" s="225"/>
      <c r="I461" s="223"/>
      <c r="J461" s="226">
        <f>J460/O460</f>
        <v>890718.73731958773</v>
      </c>
      <c r="K461" s="227">
        <f>K460/O460</f>
        <v>966651.37731958786</v>
      </c>
      <c r="L461" s="226">
        <f>L460/O460</f>
        <v>1053658.0936082473</v>
      </c>
      <c r="M461" s="226">
        <f>M460/O460</f>
        <v>1332170.014226804</v>
      </c>
      <c r="N461" s="224"/>
      <c r="O461" s="224"/>
      <c r="P461" s="224"/>
      <c r="Q461" s="77">
        <f t="shared" si="20"/>
        <v>-278511.92061855667</v>
      </c>
    </row>
    <row r="462" spans="1:18" ht="25.2" customHeight="1" thickTop="1" x14ac:dyDescent="0.7">
      <c r="A462" s="228">
        <v>1</v>
      </c>
      <c r="B462" s="229" t="s">
        <v>42</v>
      </c>
      <c r="C462" s="229" t="s">
        <v>363</v>
      </c>
      <c r="D462" s="229" t="s">
        <v>364</v>
      </c>
      <c r="E462" s="229" t="s">
        <v>365</v>
      </c>
      <c r="F462" s="229" t="s">
        <v>138</v>
      </c>
      <c r="G462" s="229" t="s">
        <v>366</v>
      </c>
      <c r="H462" s="230"/>
      <c r="I462" s="228"/>
      <c r="J462" s="231"/>
      <c r="K462" s="232"/>
      <c r="L462" s="245"/>
      <c r="M462" s="245"/>
      <c r="N462" s="229"/>
      <c r="O462" s="229"/>
      <c r="P462" s="229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925767.35</v>
      </c>
      <c r="K463" s="210">
        <f>หนองคาย!AH12</f>
        <v>1067292.74</v>
      </c>
      <c r="L463" s="211">
        <f>หนองคาย!AI12</f>
        <v>1390658.53</v>
      </c>
      <c r="M463" s="211">
        <f>หนองคาย!AJ12</f>
        <v>1448061.51</v>
      </c>
      <c r="N463" s="3"/>
      <c r="O463" s="3"/>
      <c r="P463" s="3"/>
      <c r="Q463" s="77">
        <f t="shared" si="20"/>
        <v>-57402.979999999981</v>
      </c>
      <c r="R463" s="78">
        <f t="shared" si="21"/>
        <v>335.17920703784046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1122182.74</v>
      </c>
      <c r="K464" s="210">
        <f>หนองคาย!AH13</f>
        <v>1559243.1300000001</v>
      </c>
      <c r="L464" s="211">
        <f>หนองคาย!AI13</f>
        <v>1506506.74</v>
      </c>
      <c r="M464" s="211">
        <f>หนองคาย!AJ13</f>
        <v>1527617.9200000002</v>
      </c>
      <c r="N464" s="3"/>
      <c r="O464" s="3"/>
      <c r="P464" s="3"/>
      <c r="Q464" s="77">
        <f t="shared" si="20"/>
        <v>-21111.180000000168</v>
      </c>
      <c r="R464" s="78">
        <f t="shared" si="21"/>
        <v>342.07691643960038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168704.96</v>
      </c>
      <c r="K465" s="210">
        <f>หนองคาย!AH14</f>
        <v>302916.24</v>
      </c>
      <c r="L465" s="211">
        <f>หนองคาย!AI14</f>
        <v>850907.39</v>
      </c>
      <c r="M465" s="211">
        <f>หนองคาย!AJ14</f>
        <v>955705.15</v>
      </c>
      <c r="N465" s="3"/>
      <c r="O465" s="3"/>
      <c r="P465" s="3"/>
      <c r="Q465" s="77">
        <f t="shared" si="20"/>
        <v>-104797.76000000001</v>
      </c>
      <c r="R465" s="78">
        <f t="shared" si="21"/>
        <v>300.6739893992933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583953.4</v>
      </c>
      <c r="K466" s="210">
        <f>หนองคาย!AH15</f>
        <v>782495.85000000009</v>
      </c>
      <c r="L466" s="211">
        <f>หนองคาย!AI15</f>
        <v>1792826.7999999998</v>
      </c>
      <c r="M466" s="211">
        <f>หนองคาย!AJ15</f>
        <v>1950240.7</v>
      </c>
      <c r="N466" s="3"/>
      <c r="O466" s="3"/>
      <c r="P466" s="3"/>
      <c r="Q466" s="77">
        <f t="shared" si="20"/>
        <v>-157413.90000000014</v>
      </c>
      <c r="R466" s="78">
        <f t="shared" si="21"/>
        <v>428.90593301435405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1666526.62</v>
      </c>
      <c r="K467" s="210">
        <f>หนองคาย!AH16</f>
        <v>2185716.3100000005</v>
      </c>
      <c r="L467" s="211">
        <f>หนองคาย!AI16</f>
        <v>2042377.47</v>
      </c>
      <c r="M467" s="211">
        <f>หนองคาย!AJ16</f>
        <v>2312628.14</v>
      </c>
      <c r="N467" s="3"/>
      <c r="O467" s="3"/>
      <c r="P467" s="3"/>
      <c r="Q467" s="77">
        <f t="shared" si="20"/>
        <v>-270250.67000000016</v>
      </c>
      <c r="R467" s="78">
        <f t="shared" si="21"/>
        <v>285.009415294446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665975.55000000005</v>
      </c>
      <c r="K468" s="210">
        <f>หนองคาย!AH17</f>
        <v>843610.7300000001</v>
      </c>
      <c r="L468" s="211">
        <f>หนองคาย!AI17</f>
        <v>1569519.46</v>
      </c>
      <c r="M468" s="211">
        <f>หนองคาย!AJ17</f>
        <v>1884756.84</v>
      </c>
      <c r="N468" s="3"/>
      <c r="O468" s="3"/>
      <c r="P468" s="3"/>
      <c r="Q468" s="77">
        <f t="shared" si="20"/>
        <v>-315237.38000000012</v>
      </c>
      <c r="R468" s="78">
        <f t="shared" si="21"/>
        <v>247.55827444794951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570946.56999999995</v>
      </c>
      <c r="K469" s="210">
        <f>หนองคาย!AH18</f>
        <v>613349.86</v>
      </c>
      <c r="L469" s="211">
        <f>หนองคาย!AI18</f>
        <v>997116.81</v>
      </c>
      <c r="M469" s="211">
        <f>หนองคาย!AJ18</f>
        <v>1409299.4300000002</v>
      </c>
      <c r="N469" s="3"/>
      <c r="O469" s="3"/>
      <c r="P469" s="3"/>
      <c r="Q469" s="77">
        <f t="shared" si="20"/>
        <v>-412182.62000000011</v>
      </c>
      <c r="R469" s="78">
        <f t="shared" si="21"/>
        <v>467.91028155795402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527803.11</v>
      </c>
      <c r="K470" s="210">
        <f>หนองคาย!AH19</f>
        <v>754074.4</v>
      </c>
      <c r="L470" s="211">
        <f>หนองคาย!AI19</f>
        <v>725254.01</v>
      </c>
      <c r="M470" s="211">
        <f>หนองคาย!AJ19</f>
        <v>663710.51</v>
      </c>
      <c r="N470" s="3"/>
      <c r="O470" s="3"/>
      <c r="P470" s="3"/>
      <c r="Q470" s="77">
        <f t="shared" si="20"/>
        <v>61543.5</v>
      </c>
      <c r="R470" s="78">
        <f t="shared" si="21"/>
        <v>883.37881851400732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1875054.58</v>
      </c>
      <c r="K471" s="210">
        <f>หนองคาย!AH20</f>
        <v>3340824.31</v>
      </c>
      <c r="L471" s="211">
        <f>หนองคาย!AI20</f>
        <v>1804504.3</v>
      </c>
      <c r="M471" s="211">
        <f>หนองคาย!AJ20</f>
        <v>1253153.8</v>
      </c>
      <c r="N471" s="3"/>
      <c r="O471" s="3"/>
      <c r="P471" s="3"/>
      <c r="Q471" s="77">
        <f t="shared" si="20"/>
        <v>551350.5</v>
      </c>
      <c r="R471" s="78">
        <f t="shared" si="21"/>
        <v>341.37425274309498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1157208.46</v>
      </c>
      <c r="K472" s="210">
        <f>หนองคาย!AH21</f>
        <v>1711772.5299999998</v>
      </c>
      <c r="L472" s="211">
        <f>หนองคาย!AI21</f>
        <v>1380191.3399999999</v>
      </c>
      <c r="M472" s="211">
        <f>หนองคาย!AJ21</f>
        <v>1789175.86</v>
      </c>
      <c r="N472" s="3"/>
      <c r="O472" s="3"/>
      <c r="P472" s="3"/>
      <c r="Q472" s="77">
        <f t="shared" si="20"/>
        <v>-408984.52000000025</v>
      </c>
      <c r="R472" s="78">
        <f t="shared" si="21"/>
        <v>246.33077636980187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208348.95</v>
      </c>
      <c r="K473" s="210">
        <f>หนองคาย!AH22</f>
        <v>362306.26999999996</v>
      </c>
      <c r="L473" s="211">
        <f>หนองคาย!AI22</f>
        <v>1621046.56</v>
      </c>
      <c r="M473" s="211">
        <f>หนองคาย!AJ22</f>
        <v>1636214.6099999999</v>
      </c>
      <c r="N473" s="3"/>
      <c r="O473" s="3"/>
      <c r="P473" s="3"/>
      <c r="Q473" s="77">
        <f t="shared" si="20"/>
        <v>-15168.049999999814</v>
      </c>
      <c r="R473" s="78">
        <f t="shared" si="21"/>
        <v>339.69961441743504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835037.99</v>
      </c>
      <c r="K474" s="210">
        <f>หนองคาย!AH23</f>
        <v>1087214.45</v>
      </c>
      <c r="L474" s="211">
        <f>หนองคาย!AI23</f>
        <v>2009745.76</v>
      </c>
      <c r="M474" s="211">
        <f>หนองคาย!AJ23</f>
        <v>1608814.8800000001</v>
      </c>
      <c r="N474" s="3"/>
      <c r="O474" s="3"/>
      <c r="P474" s="3"/>
      <c r="Q474" s="77">
        <f t="shared" si="20"/>
        <v>400930.87999999989</v>
      </c>
      <c r="R474" s="78">
        <f t="shared" si="21"/>
        <v>425.07313028764804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1586282.82</v>
      </c>
      <c r="K475" s="210">
        <f>หนองคาย!AH24</f>
        <v>1908933.9100000001</v>
      </c>
      <c r="L475" s="211">
        <f>หนองคาย!AI24</f>
        <v>2616399.8200000003</v>
      </c>
      <c r="M475" s="211">
        <f>หนองคาย!AJ24</f>
        <v>3864867.17</v>
      </c>
      <c r="N475" s="3"/>
      <c r="O475" s="3"/>
      <c r="P475" s="3"/>
      <c r="Q475" s="77">
        <f t="shared" si="20"/>
        <v>-1248467.3499999996</v>
      </c>
      <c r="R475" s="78">
        <f t="shared" si="21"/>
        <v>341.47739754633261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445282.6</v>
      </c>
      <c r="K476" s="210">
        <f>หนองคาย!AH25</f>
        <v>1206248.06</v>
      </c>
      <c r="L476" s="211">
        <f>หนองคาย!AI25</f>
        <v>1081183.0900000001</v>
      </c>
      <c r="M476" s="211">
        <f>หนองคาย!AJ25</f>
        <v>1111125.3799999999</v>
      </c>
      <c r="N476" s="3"/>
      <c r="O476" s="3"/>
      <c r="P476" s="3"/>
      <c r="Q476" s="77">
        <f t="shared" si="20"/>
        <v>-29942.289999999804</v>
      </c>
      <c r="R476" s="78">
        <f t="shared" si="21"/>
        <v>183.40680067854115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507218.78</v>
      </c>
      <c r="K477" s="210">
        <f>หนองคาย!AH26</f>
        <v>826487.6100000001</v>
      </c>
      <c r="L477" s="211">
        <f>หนองคาย!AI26</f>
        <v>1356269.6400000001</v>
      </c>
      <c r="M477" s="211">
        <f>หนองคาย!AJ26</f>
        <v>1519161.16</v>
      </c>
      <c r="N477" s="3"/>
      <c r="O477" s="3"/>
      <c r="P477" s="3"/>
      <c r="Q477" s="77">
        <f t="shared" si="20"/>
        <v>-162891.51999999979</v>
      </c>
      <c r="R477" s="78">
        <f t="shared" si="21"/>
        <v>299.860632323679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549681.28</v>
      </c>
      <c r="K478" s="210">
        <f>หนองคาย!AH27</f>
        <v>585993.28</v>
      </c>
      <c r="L478" s="211">
        <f>หนองคาย!AI27</f>
        <v>1251176.3500000001</v>
      </c>
      <c r="M478" s="211">
        <f>หนองคาย!AJ27</f>
        <v>1365501.7600000002</v>
      </c>
      <c r="N478" s="3"/>
      <c r="O478" s="3"/>
      <c r="P478" s="3"/>
      <c r="Q478" s="77">
        <f t="shared" si="20"/>
        <v>-114325.41000000015</v>
      </c>
      <c r="R478" s="78">
        <f t="shared" si="21"/>
        <v>427.16843632639132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665247.54</v>
      </c>
      <c r="K479" s="210">
        <f>หนองคาย!AH28</f>
        <v>697851.35000000009</v>
      </c>
      <c r="L479" s="211">
        <f>หนองคาย!AI28</f>
        <v>1083301.81</v>
      </c>
      <c r="M479" s="211">
        <f>หนองคาย!AJ28</f>
        <v>971280.03999999992</v>
      </c>
      <c r="N479" s="3"/>
      <c r="O479" s="3"/>
      <c r="P479" s="3"/>
      <c r="Q479" s="77">
        <f t="shared" si="20"/>
        <v>112021.77000000014</v>
      </c>
      <c r="R479" s="78">
        <f t="shared" si="21"/>
        <v>416.33428516525754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14061223.299999997</v>
      </c>
      <c r="K480" s="215">
        <f>SUM(K462:K479)</f>
        <v>19836331.030000001</v>
      </c>
      <c r="L480" s="215">
        <f>SUM(L462:L479)</f>
        <v>25078985.880000003</v>
      </c>
      <c r="M480" s="215">
        <f>SUM(M462:M479)</f>
        <v>27271314.859999996</v>
      </c>
      <c r="N480" s="213">
        <v>17</v>
      </c>
      <c r="O480" s="213">
        <v>17</v>
      </c>
      <c r="P480" s="213">
        <f>N480-O480</f>
        <v>0</v>
      </c>
      <c r="Q480" s="77">
        <f t="shared" si="20"/>
        <v>-2192328.979999993</v>
      </c>
      <c r="R480" s="78">
        <f>L480/H480</f>
        <v>329.89550097999239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858837.68</v>
      </c>
      <c r="K482" s="210">
        <f>หนองคาย!AH29</f>
        <v>1478932.5700000003</v>
      </c>
      <c r="L482" s="211">
        <f>หนองคาย!AI29</f>
        <v>2752756.9</v>
      </c>
      <c r="M482" s="211">
        <f>หนองคาย!AJ29</f>
        <v>1662415.07</v>
      </c>
      <c r="N482" s="3"/>
      <c r="O482" s="3"/>
      <c r="P482" s="3"/>
      <c r="Q482" s="77">
        <f t="shared" si="20"/>
        <v>1090341.8299999998</v>
      </c>
      <c r="R482" s="78">
        <f t="shared" si="21"/>
        <v>710.57225090345889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1148109.69</v>
      </c>
      <c r="K483" s="210">
        <f>หนองคาย!AH30</f>
        <v>922091.8899999999</v>
      </c>
      <c r="L483" s="211">
        <f>หนองคาย!AI30</f>
        <v>1773435.66</v>
      </c>
      <c r="M483" s="211">
        <f>หนองคาย!AJ30</f>
        <v>1042336.8400000001</v>
      </c>
      <c r="N483" s="3"/>
      <c r="O483" s="3"/>
      <c r="P483" s="3"/>
      <c r="Q483" s="77">
        <f t="shared" si="20"/>
        <v>731098.81999999983</v>
      </c>
      <c r="R483" s="78">
        <f t="shared" si="21"/>
        <v>553.5067602996254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1175350.44</v>
      </c>
      <c r="K484" s="210">
        <f>หนองคาย!AH31</f>
        <v>2333338.38</v>
      </c>
      <c r="L484" s="211">
        <f>หนองคาย!AI31</f>
        <v>4114983.33</v>
      </c>
      <c r="M484" s="211">
        <f>หนองคาย!AJ31</f>
        <v>2859452.47</v>
      </c>
      <c r="N484" s="3"/>
      <c r="O484" s="3"/>
      <c r="P484" s="3"/>
      <c r="Q484" s="77">
        <f t="shared" si="20"/>
        <v>1255530.8599999999</v>
      </c>
      <c r="R484" s="78">
        <f t="shared" si="21"/>
        <v>591.06339126687737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886842.96</v>
      </c>
      <c r="K485" s="210">
        <f>หนองคาย!AH32</f>
        <v>1270939.1000000001</v>
      </c>
      <c r="L485" s="211">
        <f>หนองคาย!AI32</f>
        <v>1944190.69</v>
      </c>
      <c r="M485" s="211">
        <f>หนองคาย!AJ32</f>
        <v>1515135.37</v>
      </c>
      <c r="N485" s="3"/>
      <c r="O485" s="3"/>
      <c r="P485" s="3"/>
      <c r="Q485" s="77">
        <f t="shared" si="20"/>
        <v>429055.31999999983</v>
      </c>
      <c r="R485" s="78">
        <f t="shared" si="21"/>
        <v>413.21799999999996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935057.1</v>
      </c>
      <c r="K486" s="210">
        <f>หนองคาย!AH33</f>
        <v>791340.9099999998</v>
      </c>
      <c r="L486" s="211">
        <f>หนองคาย!AI33</f>
        <v>2453926.9700000002</v>
      </c>
      <c r="M486" s="211">
        <f>หนองคาย!AJ33</f>
        <v>1792692.73</v>
      </c>
      <c r="N486" s="3"/>
      <c r="O486" s="3"/>
      <c r="P486" s="3"/>
      <c r="Q486" s="77">
        <f t="shared" si="20"/>
        <v>661234.24000000022</v>
      </c>
      <c r="R486" s="78">
        <f t="shared" si="21"/>
        <v>413.81567790893763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496657.4</v>
      </c>
      <c r="K487" s="210">
        <f>หนองคาย!AH34</f>
        <v>761563.15999999992</v>
      </c>
      <c r="L487" s="211">
        <f>หนองคาย!AI34</f>
        <v>1823707.84</v>
      </c>
      <c r="M487" s="211">
        <f>หนองคาย!AJ34</f>
        <v>1337195.69</v>
      </c>
      <c r="N487" s="3"/>
      <c r="O487" s="3"/>
      <c r="P487" s="3"/>
      <c r="Q487" s="77">
        <f t="shared" si="20"/>
        <v>486512.15000000014</v>
      </c>
      <c r="R487" s="78">
        <f t="shared" si="21"/>
        <v>405.08836961350511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1168718.4099999999</v>
      </c>
      <c r="K488" s="210">
        <f>หนองคาย!AH35</f>
        <v>1962323.55</v>
      </c>
      <c r="L488" s="211">
        <f>หนองคาย!AI35</f>
        <v>2657783.2600000002</v>
      </c>
      <c r="M488" s="211">
        <f>หนองคาย!AJ35</f>
        <v>1874328.7799999998</v>
      </c>
      <c r="N488" s="3"/>
      <c r="O488" s="3"/>
      <c r="P488" s="3"/>
      <c r="Q488" s="77">
        <f t="shared" si="20"/>
        <v>783454.48000000045</v>
      </c>
      <c r="R488" s="78">
        <f t="shared" si="21"/>
        <v>461.50082653238411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715389.97</v>
      </c>
      <c r="K489" s="210">
        <f>หนองคาย!AH36</f>
        <v>1043288.92</v>
      </c>
      <c r="L489" s="211">
        <f>หนองคาย!AI36</f>
        <v>2025052.73</v>
      </c>
      <c r="M489" s="211">
        <f>หนองคาย!AJ36</f>
        <v>1387896.2</v>
      </c>
      <c r="N489" s="3"/>
      <c r="O489" s="3"/>
      <c r="P489" s="3"/>
      <c r="Q489" s="77">
        <f t="shared" si="20"/>
        <v>637156.53</v>
      </c>
      <c r="R489" s="78">
        <f t="shared" si="21"/>
        <v>619.47162129091464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1369010.07</v>
      </c>
      <c r="K490" s="210">
        <f>หนองคาย!AH37</f>
        <v>1320439.67</v>
      </c>
      <c r="L490" s="211">
        <f>หนองคาย!AI37</f>
        <v>2454352.65</v>
      </c>
      <c r="M490" s="211">
        <f>หนองคาย!AJ37</f>
        <v>1646736.65</v>
      </c>
      <c r="N490" s="3"/>
      <c r="O490" s="3"/>
      <c r="P490" s="3"/>
      <c r="Q490" s="77">
        <f t="shared" si="20"/>
        <v>807616</v>
      </c>
      <c r="R490" s="78">
        <f t="shared" si="21"/>
        <v>487.84588550983898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692489.47</v>
      </c>
      <c r="K491" s="210">
        <f>หนองคาย!AH38</f>
        <v>754763.57999999984</v>
      </c>
      <c r="L491" s="211">
        <f>หนองคาย!AI38</f>
        <v>2651980.5699999998</v>
      </c>
      <c r="M491" s="211">
        <f>หนองคาย!AJ38</f>
        <v>2206003.21</v>
      </c>
      <c r="N491" s="3"/>
      <c r="O491" s="3"/>
      <c r="P491" s="3"/>
      <c r="Q491" s="77">
        <f t="shared" si="20"/>
        <v>445977.35999999987</v>
      </c>
      <c r="R491" s="78">
        <f t="shared" si="21"/>
        <v>572.04067515099223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9446463.1900000013</v>
      </c>
      <c r="K492" s="215">
        <f>SUM(K481:K491)</f>
        <v>12639021.73</v>
      </c>
      <c r="L492" s="215">
        <f>SUM(L481:L491)</f>
        <v>24652170.600000001</v>
      </c>
      <c r="M492" s="215">
        <f>SUM(M481:M491)</f>
        <v>17324193.009999998</v>
      </c>
      <c r="N492" s="213">
        <v>10</v>
      </c>
      <c r="O492" s="213">
        <v>10</v>
      </c>
      <c r="P492" s="213">
        <f>N492-O492</f>
        <v>0</v>
      </c>
      <c r="Q492" s="77">
        <f t="shared" si="20"/>
        <v>7327977.5900000036</v>
      </c>
      <c r="R492" s="78">
        <f>L492/H492</f>
        <v>514.96011447192518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836219.15</v>
      </c>
      <c r="K494" s="210">
        <f>หนองคาย!AH39</f>
        <v>1060859.24</v>
      </c>
      <c r="L494" s="211">
        <f>หนองคาย!AI39</f>
        <v>1801946.42</v>
      </c>
      <c r="M494" s="211">
        <f>หนองคาย!AJ39</f>
        <v>2033462.8599999999</v>
      </c>
      <c r="N494" s="3"/>
      <c r="O494" s="3"/>
      <c r="P494" s="3"/>
      <c r="Q494" s="77">
        <f t="shared" si="20"/>
        <v>-231516.43999999994</v>
      </c>
      <c r="R494" s="78">
        <f t="shared" si="21"/>
        <v>593.91773895847064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95726.59</v>
      </c>
      <c r="K495" s="210">
        <f>หนองคาย!AH40</f>
        <v>186384.14</v>
      </c>
      <c r="L495" s="211">
        <f>หนองคาย!AI40</f>
        <v>1604772.1600000001</v>
      </c>
      <c r="M495" s="211">
        <f>หนองคาย!AJ40</f>
        <v>1664938.68</v>
      </c>
      <c r="N495" s="3"/>
      <c r="O495" s="3"/>
      <c r="P495" s="3"/>
      <c r="Q495" s="77">
        <f t="shared" si="20"/>
        <v>-60166.519999999786</v>
      </c>
      <c r="R495" s="78">
        <f t="shared" si="21"/>
        <v>434.42668110449381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396228.15</v>
      </c>
      <c r="K496" s="210">
        <f>หนองคาย!AH41</f>
        <v>563354.57999999996</v>
      </c>
      <c r="L496" s="211">
        <f>หนองคาย!AI41</f>
        <v>1251674.3599999999</v>
      </c>
      <c r="M496" s="211">
        <f>หนองคาย!AJ41</f>
        <v>1267214.9300000002</v>
      </c>
      <c r="N496" s="3"/>
      <c r="O496" s="3"/>
      <c r="P496" s="3"/>
      <c r="Q496" s="77">
        <f t="shared" si="20"/>
        <v>-15540.570000000298</v>
      </c>
      <c r="R496" s="78">
        <f t="shared" si="21"/>
        <v>439.18398596491221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514240.85</v>
      </c>
      <c r="K497" s="210">
        <f>หนองคาย!AH42</f>
        <v>779244.36999999988</v>
      </c>
      <c r="L497" s="211">
        <f>หนองคาย!AI42</f>
        <v>1900914.37</v>
      </c>
      <c r="M497" s="211">
        <f>หนองคาย!AJ42</f>
        <v>2224804.58</v>
      </c>
      <c r="N497" s="3"/>
      <c r="O497" s="3"/>
      <c r="P497" s="3"/>
      <c r="Q497" s="77">
        <f t="shared" si="20"/>
        <v>-323890.20999999996</v>
      </c>
      <c r="R497" s="78">
        <f t="shared" si="21"/>
        <v>489.16993566649512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710868.75</v>
      </c>
      <c r="K498" s="210">
        <f>หนองคาย!AH43</f>
        <v>905073.22000000009</v>
      </c>
      <c r="L498" s="211">
        <f>หนองคาย!AI43</f>
        <v>2685231.9299999997</v>
      </c>
      <c r="M498" s="211">
        <f>หนองคาย!AJ43</f>
        <v>1738814.69</v>
      </c>
      <c r="N498" s="3"/>
      <c r="O498" s="3"/>
      <c r="P498" s="3"/>
      <c r="Q498" s="77">
        <f t="shared" si="20"/>
        <v>946417.23999999976</v>
      </c>
      <c r="R498" s="78">
        <f t="shared" si="21"/>
        <v>571.93438338658143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329235.61</v>
      </c>
      <c r="K499" s="210">
        <f>หนองคาย!AH44</f>
        <v>400023.07</v>
      </c>
      <c r="L499" s="211">
        <f>หนองคาย!AI44</f>
        <v>1214386.79</v>
      </c>
      <c r="M499" s="211">
        <f>หนองคาย!AJ44</f>
        <v>1512018.6500000001</v>
      </c>
      <c r="N499" s="3"/>
      <c r="O499" s="3"/>
      <c r="P499" s="3"/>
      <c r="Q499" s="77">
        <f t="shared" si="20"/>
        <v>-297631.8600000001</v>
      </c>
      <c r="R499" s="78">
        <f t="shared" si="21"/>
        <v>426.39985603932587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154331.12</v>
      </c>
      <c r="K500" s="210">
        <f>หนองคาย!AH45</f>
        <v>186492.1</v>
      </c>
      <c r="L500" s="211">
        <f>หนองคาย!AI45</f>
        <v>986342.49</v>
      </c>
      <c r="M500" s="211">
        <f>หนองคาย!AJ45</f>
        <v>1139538.9699999997</v>
      </c>
      <c r="N500" s="3"/>
      <c r="O500" s="3"/>
      <c r="P500" s="3"/>
      <c r="Q500" s="77">
        <f t="shared" si="20"/>
        <v>-153196.47999999975</v>
      </c>
      <c r="R500" s="78">
        <f t="shared" si="21"/>
        <v>243.90269287833829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398550.86</v>
      </c>
      <c r="K501" s="210">
        <f>หนองคาย!AH46</f>
        <v>708893.11</v>
      </c>
      <c r="L501" s="211">
        <f>หนองคาย!AI46</f>
        <v>1102209.45</v>
      </c>
      <c r="M501" s="211">
        <f>หนองคาย!AJ46</f>
        <v>1205510.5900000001</v>
      </c>
      <c r="N501" s="3"/>
      <c r="O501" s="3"/>
      <c r="P501" s="3"/>
      <c r="Q501" s="77">
        <f t="shared" si="20"/>
        <v>-103301.14000000013</v>
      </c>
      <c r="R501" s="78">
        <f t="shared" si="21"/>
        <v>215.78101996867659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808121.21</v>
      </c>
      <c r="K502" s="210">
        <f>หนองคาย!AH47</f>
        <v>891081.23</v>
      </c>
      <c r="L502" s="211">
        <f>หนองคาย!AI47</f>
        <v>2233942.4500000002</v>
      </c>
      <c r="M502" s="211">
        <f>หนองคาย!AJ47</f>
        <v>2013252.2</v>
      </c>
      <c r="N502" s="3"/>
      <c r="O502" s="3"/>
      <c r="P502" s="3"/>
      <c r="Q502" s="77">
        <f t="shared" si="20"/>
        <v>220690.25000000023</v>
      </c>
      <c r="R502" s="78">
        <f t="shared" si="21"/>
        <v>378.69849974571963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550957.88</v>
      </c>
      <c r="K503" s="210">
        <f>หนองคาย!AH48</f>
        <v>574598.26</v>
      </c>
      <c r="L503" s="211">
        <f>หนองคาย!AI48</f>
        <v>1206729.73</v>
      </c>
      <c r="M503" s="211">
        <f>หนองคาย!AJ48</f>
        <v>1006909.07</v>
      </c>
      <c r="N503" s="3"/>
      <c r="O503" s="3"/>
      <c r="P503" s="3"/>
      <c r="Q503" s="77">
        <f t="shared" si="20"/>
        <v>199820.66000000003</v>
      </c>
      <c r="R503" s="78">
        <f t="shared" si="21"/>
        <v>482.88504601840737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833558.99</v>
      </c>
      <c r="K504" s="210">
        <f>หนองคาย!AH49</f>
        <v>1104095.8400000001</v>
      </c>
      <c r="L504" s="211">
        <f>หนองคาย!AI49</f>
        <v>2145252.66</v>
      </c>
      <c r="M504" s="211">
        <f>หนองคาย!AJ49</f>
        <v>2025406.16</v>
      </c>
      <c r="N504" s="3"/>
      <c r="O504" s="3"/>
      <c r="P504" s="3"/>
      <c r="Q504" s="77">
        <f t="shared" si="20"/>
        <v>119846.50000000023</v>
      </c>
      <c r="R504" s="78">
        <f t="shared" si="21"/>
        <v>375.43798739937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535169.54</v>
      </c>
      <c r="K505" s="210">
        <f>หนองคาย!AH50</f>
        <v>665918.52</v>
      </c>
      <c r="L505" s="211">
        <f>หนองคาย!AI50</f>
        <v>1550584.49</v>
      </c>
      <c r="M505" s="211">
        <f>หนองคาย!AJ50</f>
        <v>1645872.13</v>
      </c>
      <c r="N505" s="3"/>
      <c r="O505" s="3"/>
      <c r="P505" s="3"/>
      <c r="Q505" s="77">
        <f t="shared" si="20"/>
        <v>-95287.639999999898</v>
      </c>
      <c r="R505" s="78">
        <f t="shared" si="21"/>
        <v>433.12415921787709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315234.34999999998</v>
      </c>
      <c r="K506" s="210">
        <f>หนองคาย!AH51</f>
        <v>588876.35</v>
      </c>
      <c r="L506" s="211">
        <f>หนองคาย!AI51</f>
        <v>1090080.33</v>
      </c>
      <c r="M506" s="211">
        <f>หนองคาย!AJ51</f>
        <v>1097459.01</v>
      </c>
      <c r="N506" s="3"/>
      <c r="O506" s="3"/>
      <c r="P506" s="3"/>
      <c r="Q506" s="77">
        <f t="shared" si="20"/>
        <v>-7378.6799999999348</v>
      </c>
      <c r="R506" s="78">
        <f t="shared" si="21"/>
        <v>285.28666056006284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345987.5</v>
      </c>
      <c r="K507" s="210">
        <f>หนองคาย!AH52</f>
        <v>607313.71</v>
      </c>
      <c r="L507" s="211">
        <f>หนองคาย!AI52</f>
        <v>1475329.94</v>
      </c>
      <c r="M507" s="211">
        <f>หนองคาย!AJ52</f>
        <v>1384602.6</v>
      </c>
      <c r="N507" s="3"/>
      <c r="O507" s="3"/>
      <c r="P507" s="3"/>
      <c r="Q507" s="77">
        <f t="shared" si="20"/>
        <v>90727.339999999851</v>
      </c>
      <c r="R507" s="78">
        <f t="shared" si="21"/>
        <v>345.26794757781414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167443.44</v>
      </c>
      <c r="K508" s="210">
        <f>หนองคาย!AH53</f>
        <v>431180.93</v>
      </c>
      <c r="L508" s="211">
        <f>หนองคาย!AI53</f>
        <v>1060484.1600000001</v>
      </c>
      <c r="M508" s="211">
        <f>หนองคาย!AJ53</f>
        <v>1064701.27</v>
      </c>
      <c r="N508" s="3"/>
      <c r="O508" s="3"/>
      <c r="P508" s="3"/>
      <c r="Q508" s="77">
        <f t="shared" si="20"/>
        <v>-4217.1099999998696</v>
      </c>
      <c r="R508" s="78">
        <f t="shared" si="21"/>
        <v>402.76648689707565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6991873.9900000002</v>
      </c>
      <c r="K509" s="215">
        <f>SUM(K493:K508)</f>
        <v>9653388.6699999981</v>
      </c>
      <c r="L509" s="215">
        <f>SUM(L493:L508)</f>
        <v>23309881.729999997</v>
      </c>
      <c r="M509" s="215">
        <f>SUM(M493:M508)</f>
        <v>23024506.390000001</v>
      </c>
      <c r="N509" s="213">
        <v>15</v>
      </c>
      <c r="O509" s="213">
        <v>15</v>
      </c>
      <c r="P509" s="213">
        <f>N509-O509</f>
        <v>0</v>
      </c>
      <c r="Q509" s="77">
        <f t="shared" si="20"/>
        <v>285375.33999999613</v>
      </c>
      <c r="R509" s="78">
        <f>L509/H509</f>
        <v>397.92894482570244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295352.99</v>
      </c>
      <c r="K511" s="218">
        <f>หนองคาย!AH54</f>
        <v>308519.92</v>
      </c>
      <c r="L511" s="211">
        <f>หนองคาย!AI54</f>
        <v>993637.15999999992</v>
      </c>
      <c r="M511" s="211">
        <f>หนองคาย!AJ54</f>
        <v>1506136.21</v>
      </c>
      <c r="N511" s="40"/>
      <c r="O511" s="40"/>
      <c r="P511" s="40"/>
      <c r="Q511" s="77">
        <f t="shared" si="20"/>
        <v>-512499.05000000005</v>
      </c>
      <c r="R511" s="78">
        <f t="shared" si="21"/>
        <v>411.78498135101529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33085.839999999997</v>
      </c>
      <c r="K512" s="218">
        <f>หนองคาย!AH55</f>
        <v>81862.22</v>
      </c>
      <c r="L512" s="211">
        <f>หนองคาย!AI55</f>
        <v>1087713.8499999999</v>
      </c>
      <c r="M512" s="211">
        <f>หนองคาย!AJ55</f>
        <v>1595199.3199999998</v>
      </c>
      <c r="N512" s="3"/>
      <c r="O512" s="3"/>
      <c r="P512" s="3"/>
      <c r="Q512" s="77">
        <f t="shared" si="20"/>
        <v>-507485.47</v>
      </c>
      <c r="R512" s="78">
        <f t="shared" si="21"/>
        <v>529.30114355231137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280768.24</v>
      </c>
      <c r="K513" s="218">
        <f>หนองคาย!AH56</f>
        <v>281104.21999999997</v>
      </c>
      <c r="L513" s="211">
        <f>หนองคาย!AI56</f>
        <v>1067211.8500000001</v>
      </c>
      <c r="M513" s="211">
        <f>หนองคาย!AJ56</f>
        <v>1615943.51</v>
      </c>
      <c r="N513" s="3"/>
      <c r="O513" s="3"/>
      <c r="P513" s="3"/>
      <c r="Q513" s="77">
        <f t="shared" si="20"/>
        <v>-548731.65999999992</v>
      </c>
      <c r="R513" s="78">
        <f t="shared" si="21"/>
        <v>312.05024853801172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691569.16</v>
      </c>
      <c r="K514" s="218">
        <f>หนองคาย!AH57</f>
        <v>687332.90000000014</v>
      </c>
      <c r="L514" s="211">
        <f>หนองคาย!AI57</f>
        <v>1646151.95</v>
      </c>
      <c r="M514" s="211">
        <f>หนองคาย!AJ57</f>
        <v>2008614.69</v>
      </c>
      <c r="N514" s="3"/>
      <c r="O514" s="3"/>
      <c r="P514" s="3"/>
      <c r="Q514" s="77">
        <f t="shared" si="20"/>
        <v>-362462.74</v>
      </c>
      <c r="R514" s="78">
        <f t="shared" si="21"/>
        <v>641.52453234606389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83919.87</v>
      </c>
      <c r="K515" s="218">
        <f>หนองคาย!AH58</f>
        <v>70284.049999999988</v>
      </c>
      <c r="L515" s="211">
        <f>หนองคาย!AI58</f>
        <v>738332.77</v>
      </c>
      <c r="M515" s="211">
        <f>หนองคาย!AJ58</f>
        <v>1107015.21</v>
      </c>
      <c r="N515" s="3"/>
      <c r="O515" s="3"/>
      <c r="P515" s="3"/>
      <c r="Q515" s="77">
        <f t="shared" si="20"/>
        <v>-368682.43999999994</v>
      </c>
      <c r="R515" s="78">
        <f t="shared" si="21"/>
        <v>776.37515247108308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422781.67</v>
      </c>
      <c r="K516" s="218">
        <f>หนองคาย!AH59</f>
        <v>450290.44</v>
      </c>
      <c r="L516" s="211">
        <f>หนองคาย!AI59</f>
        <v>562929.77</v>
      </c>
      <c r="M516" s="211">
        <f>หนองคาย!AJ59</f>
        <v>1058755.76</v>
      </c>
      <c r="N516" s="3"/>
      <c r="O516" s="3"/>
      <c r="P516" s="3"/>
      <c r="Q516" s="77">
        <f t="shared" si="20"/>
        <v>-495825.99</v>
      </c>
      <c r="R516" s="78">
        <f t="shared" si="21"/>
        <v>275.27128117359416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1807477.77</v>
      </c>
      <c r="K517" s="215">
        <f>SUM(K510:K516)</f>
        <v>1879393.7500000002</v>
      </c>
      <c r="L517" s="215">
        <f>SUM(L510:L516)</f>
        <v>6095977.3499999996</v>
      </c>
      <c r="M517" s="215">
        <f>SUM(M510:M516)</f>
        <v>8891664.7000000011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-2795687.3500000015</v>
      </c>
      <c r="R517" s="78">
        <f>L517/H517</f>
        <v>453.23251672862449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751120.14</v>
      </c>
      <c r="K519" s="210">
        <f>หนองคาย!AH60</f>
        <v>553978.69000000006</v>
      </c>
      <c r="L519" s="211">
        <f>หนองคาย!AI60</f>
        <v>1579502.94</v>
      </c>
      <c r="M519" s="211">
        <f>หนองคาย!AJ60</f>
        <v>1480945.08</v>
      </c>
      <c r="N519" s="3"/>
      <c r="O519" s="3"/>
      <c r="P519" s="3"/>
      <c r="Q519" s="77">
        <f t="shared" si="23"/>
        <v>98557.85999999987</v>
      </c>
      <c r="R519" s="78">
        <f t="shared" ref="R519:R554" si="24">L519/H519</f>
        <v>498.10877956480601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842823.84</v>
      </c>
      <c r="K520" s="210">
        <f>หนองคาย!AH61</f>
        <v>875334.73</v>
      </c>
      <c r="L520" s="211">
        <f>หนองคาย!AI61</f>
        <v>2476070.04</v>
      </c>
      <c r="M520" s="211">
        <f>หนองคาย!AJ61</f>
        <v>2544868.1999999997</v>
      </c>
      <c r="N520" s="3"/>
      <c r="O520" s="3"/>
      <c r="P520" s="3"/>
      <c r="Q520" s="77">
        <f t="shared" si="23"/>
        <v>-68798.159999999683</v>
      </c>
      <c r="R520" s="78">
        <f t="shared" si="24"/>
        <v>497.7025206030151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334418.09999999998</v>
      </c>
      <c r="K521" s="210">
        <f>หนองคาย!AH62</f>
        <v>370750.51999999996</v>
      </c>
      <c r="L521" s="211">
        <f>หนองคาย!AI62</f>
        <v>1189999.4500000002</v>
      </c>
      <c r="M521" s="211">
        <f>หนองคาย!AJ62</f>
        <v>1293546.05</v>
      </c>
      <c r="N521" s="3"/>
      <c r="O521" s="3"/>
      <c r="P521" s="3"/>
      <c r="Q521" s="77">
        <f t="shared" si="23"/>
        <v>-103546.59999999986</v>
      </c>
      <c r="R521" s="78">
        <f t="shared" si="24"/>
        <v>445.02597232610327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563574.38</v>
      </c>
      <c r="K522" s="210">
        <f>หนองคาย!AH63</f>
        <v>581047.47000000009</v>
      </c>
      <c r="L522" s="211">
        <f>หนองคาย!AI63</f>
        <v>1611734.99</v>
      </c>
      <c r="M522" s="211">
        <f>หนองคาย!AJ63</f>
        <v>1525051.68</v>
      </c>
      <c r="N522" s="3"/>
      <c r="O522" s="3"/>
      <c r="P522" s="3"/>
      <c r="Q522" s="77">
        <f t="shared" si="23"/>
        <v>86683.310000000056</v>
      </c>
      <c r="R522" s="78">
        <f t="shared" si="24"/>
        <v>509.23696366508688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789748.6</v>
      </c>
      <c r="K523" s="210">
        <f>หนองคาย!AH64</f>
        <v>782949.15</v>
      </c>
      <c r="L523" s="211">
        <f>หนองคาย!AI64</f>
        <v>721078.18</v>
      </c>
      <c r="M523" s="211">
        <f>หนองคาย!AJ64</f>
        <v>1198243.1599999999</v>
      </c>
      <c r="N523" s="3"/>
      <c r="O523" s="3"/>
      <c r="P523" s="3"/>
      <c r="Q523" s="77">
        <f t="shared" si="23"/>
        <v>-477164.97999999986</v>
      </c>
      <c r="R523" s="78">
        <f t="shared" si="24"/>
        <v>327.46511353315168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3281685.06</v>
      </c>
      <c r="K524" s="233">
        <f>SUM(K518:K523)</f>
        <v>3164060.56</v>
      </c>
      <c r="L524" s="215">
        <f>SUM(L518:L523)</f>
        <v>7578385.5999999996</v>
      </c>
      <c r="M524" s="215">
        <f>SUM(M518:M523)</f>
        <v>8042654.1699999999</v>
      </c>
      <c r="N524" s="213">
        <v>5</v>
      </c>
      <c r="O524" s="213">
        <v>5</v>
      </c>
      <c r="P524" s="213">
        <f>N524-O524</f>
        <v>0</v>
      </c>
      <c r="Q524" s="77">
        <f t="shared" si="23"/>
        <v>-464268.5700000003</v>
      </c>
      <c r="R524" s="78">
        <f>L524/H524</f>
        <v>468.17727806264281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991273.86</v>
      </c>
      <c r="K526" s="210">
        <f>หนองคาย!AH65</f>
        <v>1018087.25</v>
      </c>
      <c r="L526" s="211">
        <f>หนองคาย!AI65</f>
        <v>1851113</v>
      </c>
      <c r="M526" s="211">
        <f>หนองคาย!AJ65</f>
        <v>1871452.03</v>
      </c>
      <c r="N526" s="3"/>
      <c r="O526" s="3"/>
      <c r="P526" s="3"/>
      <c r="Q526" s="77">
        <f t="shared" si="23"/>
        <v>-20339.030000000028</v>
      </c>
      <c r="R526" s="78">
        <f t="shared" si="24"/>
        <v>332.27661102136062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434217.94</v>
      </c>
      <c r="K527" s="210">
        <f>หนองคาย!AH66</f>
        <v>503844.23</v>
      </c>
      <c r="L527" s="211">
        <f>หนองคาย!AI66</f>
        <v>1155942.3900000001</v>
      </c>
      <c r="M527" s="211">
        <f>หนองคาย!AJ66</f>
        <v>1599094.63</v>
      </c>
      <c r="N527" s="3"/>
      <c r="O527" s="3"/>
      <c r="P527" s="3"/>
      <c r="Q527" s="77">
        <f t="shared" si="23"/>
        <v>-443152.23999999976</v>
      </c>
      <c r="R527" s="78">
        <f t="shared" si="24"/>
        <v>225.59375292740049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757430.03</v>
      </c>
      <c r="K528" s="210">
        <f>หนองคาย!AH67</f>
        <v>813212.74</v>
      </c>
      <c r="L528" s="211">
        <f>หนองคาย!AI67</f>
        <v>1442000.65</v>
      </c>
      <c r="M528" s="211">
        <f>หนองคาย!AJ67</f>
        <v>1770472.38</v>
      </c>
      <c r="N528" s="3"/>
      <c r="O528" s="3"/>
      <c r="P528" s="3"/>
      <c r="Q528" s="77">
        <f t="shared" si="23"/>
        <v>-328471.73</v>
      </c>
      <c r="R528" s="78">
        <f t="shared" si="24"/>
        <v>200.27786805555553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2182921.83</v>
      </c>
      <c r="K529" s="215">
        <f>SUM(K525:K528)</f>
        <v>2335144.2199999997</v>
      </c>
      <c r="L529" s="215">
        <f>SUM(L525:L528)</f>
        <v>4449056.04</v>
      </c>
      <c r="M529" s="215">
        <f>SUM(M525:M528)</f>
        <v>5241019.04</v>
      </c>
      <c r="N529" s="213">
        <v>3</v>
      </c>
      <c r="O529" s="213">
        <v>3</v>
      </c>
      <c r="P529" s="213">
        <f>N529-O529</f>
        <v>0</v>
      </c>
      <c r="Q529" s="77">
        <f t="shared" si="23"/>
        <v>-791963</v>
      </c>
      <c r="R529" s="78">
        <f>L529/H529</f>
        <v>248.62006370494552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527180.63</v>
      </c>
      <c r="K531" s="210">
        <f>หนองคาย!AH68</f>
        <v>551514.63</v>
      </c>
      <c r="L531" s="211">
        <f>หนองคาย!AI68</f>
        <v>2810486.67</v>
      </c>
      <c r="M531" s="211">
        <f>หนองคาย!AJ68</f>
        <v>2465487.31</v>
      </c>
      <c r="N531" s="3"/>
      <c r="O531" s="3"/>
      <c r="P531" s="3"/>
      <c r="Q531" s="77">
        <f t="shared" si="23"/>
        <v>344999.35999999987</v>
      </c>
      <c r="R531" s="78">
        <f t="shared" si="24"/>
        <v>423.13861336946701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603564.51</v>
      </c>
      <c r="K532" s="210">
        <f>หนองคาย!AH69</f>
        <v>628560.87</v>
      </c>
      <c r="L532" s="211">
        <f>หนองคาย!AI69</f>
        <v>1601963.9500000002</v>
      </c>
      <c r="M532" s="211">
        <f>หนองคาย!AJ69</f>
        <v>1431668.58</v>
      </c>
      <c r="N532" s="3"/>
      <c r="O532" s="3"/>
      <c r="P532" s="3"/>
      <c r="Q532" s="77">
        <f t="shared" si="23"/>
        <v>170295.37000000011</v>
      </c>
      <c r="R532" s="78">
        <f t="shared" si="24"/>
        <v>500.77022507033456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724977.63</v>
      </c>
      <c r="K533" s="210">
        <f>หนองคาย!AH70</f>
        <v>771879.43</v>
      </c>
      <c r="L533" s="211">
        <f>หนองคาย!AI70</f>
        <v>3177135.12</v>
      </c>
      <c r="M533" s="211">
        <f>หนองคาย!AJ70</f>
        <v>2633187.16</v>
      </c>
      <c r="N533" s="3"/>
      <c r="O533" s="3"/>
      <c r="P533" s="3"/>
      <c r="Q533" s="77">
        <f t="shared" si="23"/>
        <v>543947.96</v>
      </c>
      <c r="R533" s="78">
        <f t="shared" si="24"/>
        <v>562.92259390503193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1431691.66</v>
      </c>
      <c r="K534" s="210">
        <f>หนองคาย!AH71</f>
        <v>1442053.9499999997</v>
      </c>
      <c r="L534" s="211">
        <f>หนองคาย!AI71</f>
        <v>2106100.65</v>
      </c>
      <c r="M534" s="211">
        <f>หนองคาย!AJ71</f>
        <v>1972300.19</v>
      </c>
      <c r="N534" s="3"/>
      <c r="O534" s="3"/>
      <c r="P534" s="3"/>
      <c r="Q534" s="77">
        <f t="shared" si="23"/>
        <v>133800.45999999996</v>
      </c>
      <c r="R534" s="78">
        <f t="shared" si="24"/>
        <v>385.45033857979502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1460443.38</v>
      </c>
      <c r="K535" s="210">
        <f>หนองคาย!AH72</f>
        <v>1485063.38</v>
      </c>
      <c r="L535" s="211">
        <f>หนองคาย!AI72</f>
        <v>4258377.5599999996</v>
      </c>
      <c r="M535" s="211">
        <f>หนองคาย!AJ72</f>
        <v>3727011.53</v>
      </c>
      <c r="N535" s="3"/>
      <c r="O535" s="3"/>
      <c r="P535" s="3"/>
      <c r="Q535" s="77">
        <f t="shared" si="23"/>
        <v>531366.0299999998</v>
      </c>
      <c r="R535" s="78">
        <f t="shared" si="24"/>
        <v>423.71916019900493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918507.43</v>
      </c>
      <c r="K536" s="210">
        <f>หนองคาย!AH73</f>
        <v>930195.20000000007</v>
      </c>
      <c r="L536" s="211">
        <f>หนองคาย!AI73</f>
        <v>1483006.72</v>
      </c>
      <c r="M536" s="211">
        <f>หนองคาย!AJ73</f>
        <v>1197760.3</v>
      </c>
      <c r="N536" s="3"/>
      <c r="O536" s="3"/>
      <c r="P536" s="3"/>
      <c r="Q536" s="77">
        <f t="shared" si="23"/>
        <v>285246.41999999993</v>
      </c>
      <c r="R536" s="78">
        <f t="shared" si="24"/>
        <v>521.81798733286416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786798.62</v>
      </c>
      <c r="K537" s="210">
        <f>หนองคาย!AH74</f>
        <v>789561.09</v>
      </c>
      <c r="L537" s="211">
        <f>หนองคาย!AI74</f>
        <v>1433707</v>
      </c>
      <c r="M537" s="211">
        <f>หนองคาย!AJ74</f>
        <v>1255841.23</v>
      </c>
      <c r="N537" s="3"/>
      <c r="O537" s="3"/>
      <c r="P537" s="3"/>
      <c r="Q537" s="77">
        <f t="shared" si="23"/>
        <v>177865.77000000002</v>
      </c>
      <c r="R537" s="78">
        <f t="shared" si="24"/>
        <v>457.17697704081633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6453163.8599999994</v>
      </c>
      <c r="K538" s="215">
        <f>SUM(K530:K537)</f>
        <v>6598828.5499999998</v>
      </c>
      <c r="L538" s="215">
        <f>SUM(L530:L537)</f>
        <v>16870777.670000002</v>
      </c>
      <c r="M538" s="215">
        <f>SUM(M530:M537)</f>
        <v>14683256.300000001</v>
      </c>
      <c r="N538" s="213">
        <v>7</v>
      </c>
      <c r="O538" s="213">
        <v>7</v>
      </c>
      <c r="P538" s="213">
        <f>N538-O538</f>
        <v>0</v>
      </c>
      <c r="Q538" s="77">
        <f t="shared" si="23"/>
        <v>2187521.370000001</v>
      </c>
      <c r="R538" s="78">
        <f>L538/H538</f>
        <v>456.25057927901133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655356.71</v>
      </c>
      <c r="K540" s="210">
        <f>หนองคาย!AH75</f>
        <v>1920355.8400000003</v>
      </c>
      <c r="L540" s="211">
        <f>หนองคาย!AI75</f>
        <v>3642205.85</v>
      </c>
      <c r="M540" s="211">
        <f>หนองคาย!AJ75</f>
        <v>2183425.96</v>
      </c>
      <c r="N540" s="3"/>
      <c r="O540" s="3"/>
      <c r="P540" s="3"/>
      <c r="Q540" s="77">
        <f t="shared" si="23"/>
        <v>1458779.8900000001</v>
      </c>
      <c r="R540" s="78">
        <f t="shared" si="24"/>
        <v>692.30295571184183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739545.81</v>
      </c>
      <c r="K541" s="210">
        <f>หนองคาย!AH76</f>
        <v>2501530.92</v>
      </c>
      <c r="L541" s="211">
        <f>หนองคาย!AI76</f>
        <v>3777839.45</v>
      </c>
      <c r="M541" s="211">
        <f>หนองคาย!AJ76</f>
        <v>2499954.27</v>
      </c>
      <c r="N541" s="3"/>
      <c r="O541" s="3"/>
      <c r="P541" s="3"/>
      <c r="Q541" s="77">
        <f t="shared" si="23"/>
        <v>1277885.1800000002</v>
      </c>
      <c r="R541" s="78">
        <f t="shared" si="24"/>
        <v>574.31429765886287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600832.68000000005</v>
      </c>
      <c r="K542" s="210">
        <f>หนองคาย!AH77</f>
        <v>1417304.4400000002</v>
      </c>
      <c r="L542" s="211">
        <f>หนองคาย!AI77</f>
        <v>1423082.9</v>
      </c>
      <c r="M542" s="211">
        <f>หนองคาย!AJ77</f>
        <v>1348220.06</v>
      </c>
      <c r="N542" s="3"/>
      <c r="O542" s="3"/>
      <c r="P542" s="3"/>
      <c r="Q542" s="77">
        <f t="shared" si="23"/>
        <v>74862.839999999851</v>
      </c>
      <c r="R542" s="78">
        <f t="shared" si="24"/>
        <v>537.62104268983751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211751.88</v>
      </c>
      <c r="K543" s="210">
        <f>หนองคาย!AH78</f>
        <v>1415162.5300000003</v>
      </c>
      <c r="L543" s="211">
        <f>หนองคาย!AI78</f>
        <v>2538154.71</v>
      </c>
      <c r="M543" s="211">
        <f>หนองคาย!AJ78</f>
        <v>1782670.68</v>
      </c>
      <c r="N543" s="3"/>
      <c r="O543" s="3"/>
      <c r="P543" s="3"/>
      <c r="Q543" s="77">
        <f t="shared" si="23"/>
        <v>755484.03</v>
      </c>
      <c r="R543" s="78">
        <f t="shared" si="24"/>
        <v>501.6116027667984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394026.41</v>
      </c>
      <c r="K544" s="210">
        <f>หนองคาย!AH79</f>
        <v>1406474.97</v>
      </c>
      <c r="L544" s="211">
        <f>หนองคาย!AI79</f>
        <v>2295959.3200000003</v>
      </c>
      <c r="M544" s="211">
        <f>หนองคาย!AJ79</f>
        <v>1677679.4200000002</v>
      </c>
      <c r="N544" s="3"/>
      <c r="O544" s="3"/>
      <c r="P544" s="3"/>
      <c r="Q544" s="77">
        <f t="shared" si="23"/>
        <v>618279.90000000014</v>
      </c>
      <c r="R544" s="78">
        <f t="shared" si="24"/>
        <v>519.56535867843411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826663.11</v>
      </c>
      <c r="K545" s="210">
        <f>หนองคาย!AH80</f>
        <v>1963906.7699999998</v>
      </c>
      <c r="L545" s="211">
        <f>หนองคาย!AI80</f>
        <v>2508041.56</v>
      </c>
      <c r="M545" s="211">
        <f>หนองคาย!AJ80</f>
        <v>1168321.3199999998</v>
      </c>
      <c r="N545" s="3"/>
      <c r="O545" s="3"/>
      <c r="P545" s="3"/>
      <c r="Q545" s="77">
        <f t="shared" si="23"/>
        <v>1339720.2400000002</v>
      </c>
      <c r="R545" s="78">
        <f t="shared" si="24"/>
        <v>587.5009510423987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3428176.6</v>
      </c>
      <c r="K546" s="215">
        <f>SUM(K539:K545)</f>
        <v>10624735.470000001</v>
      </c>
      <c r="L546" s="215">
        <f>SUM(L539:L545)</f>
        <v>16185283.790000001</v>
      </c>
      <c r="M546" s="215">
        <f>SUM(M539:M545)</f>
        <v>10660271.710000001</v>
      </c>
      <c r="N546" s="213">
        <v>6</v>
      </c>
      <c r="O546" s="213">
        <v>6</v>
      </c>
      <c r="P546" s="213">
        <f>N546-O546</f>
        <v>0</v>
      </c>
      <c r="Q546" s="77">
        <f t="shared" si="23"/>
        <v>5525012.0800000001</v>
      </c>
      <c r="R546" s="78">
        <f>L546/H546</f>
        <v>573.25507508677481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229334.34</v>
      </c>
      <c r="K548" s="210">
        <f>หนองคาย!AH81</f>
        <v>240342.43</v>
      </c>
      <c r="L548" s="211">
        <f>หนองคาย!AI81</f>
        <v>754157.8</v>
      </c>
      <c r="M548" s="211">
        <f>หนองคาย!AJ81</f>
        <v>1108093.6000000001</v>
      </c>
      <c r="N548" s="3"/>
      <c r="O548" s="3"/>
      <c r="P548" s="3"/>
      <c r="Q548" s="77">
        <f t="shared" si="23"/>
        <v>-353935.80000000005</v>
      </c>
      <c r="R548" s="78">
        <f t="shared" si="24"/>
        <v>677.5901168014376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412094.32</v>
      </c>
      <c r="K549" s="210">
        <f>หนองคาย!AH82</f>
        <v>422399.71</v>
      </c>
      <c r="L549" s="211">
        <f>หนองคาย!AI82</f>
        <v>739971.6</v>
      </c>
      <c r="M549" s="211">
        <f>หนองคาย!AJ82</f>
        <v>1112177.8599999999</v>
      </c>
      <c r="N549" s="3"/>
      <c r="O549" s="3"/>
      <c r="P549" s="3"/>
      <c r="Q549" s="77">
        <f t="shared" si="23"/>
        <v>-372206.25999999989</v>
      </c>
      <c r="R549" s="78">
        <f t="shared" si="24"/>
        <v>644.01357702349867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57013.89</v>
      </c>
      <c r="K550" s="210">
        <f>หนองคาย!AH83</f>
        <v>85140.35</v>
      </c>
      <c r="L550" s="211">
        <f>หนองคาย!AI83</f>
        <v>1130592.6800000002</v>
      </c>
      <c r="M550" s="211">
        <f>หนองคาย!AJ83</f>
        <v>1570320.29</v>
      </c>
      <c r="N550" s="3"/>
      <c r="O550" s="3"/>
      <c r="P550" s="3"/>
      <c r="Q550" s="77">
        <f t="shared" si="23"/>
        <v>-439727.60999999987</v>
      </c>
      <c r="R550" s="78">
        <f t="shared" si="24"/>
        <v>483.77949507916139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123992.33</v>
      </c>
      <c r="K551" s="210">
        <f>หนองคาย!AH84</f>
        <v>143768.48000000001</v>
      </c>
      <c r="L551" s="211">
        <f>หนองคาย!AI84</f>
        <v>1038190.49</v>
      </c>
      <c r="M551" s="211">
        <f>หนองคาย!AJ84</f>
        <v>1402957.3399999999</v>
      </c>
      <c r="N551" s="3"/>
      <c r="O551" s="3"/>
      <c r="P551" s="3"/>
      <c r="Q551" s="77">
        <f t="shared" si="23"/>
        <v>-364766.84999999986</v>
      </c>
      <c r="R551" s="78">
        <f t="shared" si="24"/>
        <v>420.49027541514783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108615.11</v>
      </c>
      <c r="K552" s="210">
        <f>หนองคาย!AH85</f>
        <v>146219.70000000001</v>
      </c>
      <c r="L552" s="211">
        <f>หนองคาย!AI85</f>
        <v>1388043.38</v>
      </c>
      <c r="M552" s="211">
        <f>หนองคาย!AJ85</f>
        <v>2054871.23</v>
      </c>
      <c r="N552" s="3"/>
      <c r="O552" s="3"/>
      <c r="P552" s="3"/>
      <c r="Q552" s="77">
        <f t="shared" si="23"/>
        <v>-666827.85000000009</v>
      </c>
      <c r="R552" s="78">
        <f t="shared" si="24"/>
        <v>395.4539544159544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931049.99</v>
      </c>
      <c r="K553" s="215">
        <f>SUM(K547:K552)</f>
        <v>1037870.6699999999</v>
      </c>
      <c r="L553" s="215">
        <f>SUM(L547:L552)</f>
        <v>5050955.95</v>
      </c>
      <c r="M553" s="215">
        <f>SUM(M547:M552)</f>
        <v>7248420.3200000003</v>
      </c>
      <c r="N553" s="213">
        <v>5</v>
      </c>
      <c r="O553" s="213">
        <v>5</v>
      </c>
      <c r="P553" s="213"/>
      <c r="Q553" s="77">
        <f t="shared" si="23"/>
        <v>-2197464.37</v>
      </c>
      <c r="R553" s="78">
        <f t="shared" si="24"/>
        <v>477.49630837587449</v>
      </c>
    </row>
    <row r="554" spans="1:18" ht="24.6" customHeight="1" x14ac:dyDescent="0.7">
      <c r="A554" s="246"/>
      <c r="B554" s="247" t="s">
        <v>42</v>
      </c>
      <c r="C554" s="247" t="s">
        <v>42</v>
      </c>
      <c r="D554" s="247" t="s">
        <v>42</v>
      </c>
      <c r="E554" s="247" t="s">
        <v>42</v>
      </c>
      <c r="F554" s="247"/>
      <c r="G554" s="247" t="s">
        <v>400</v>
      </c>
      <c r="H554" s="248">
        <f>H480+H492+H509+H517+H524+H529+H538+H546+H553</f>
        <v>305792</v>
      </c>
      <c r="I554" s="246"/>
      <c r="J554" s="249">
        <f t="shared" ref="J554:O554" si="25">J480+J492+J509+J517+J524+J529+J538+J546+J553</f>
        <v>48584035.589999996</v>
      </c>
      <c r="K554" s="250">
        <f t="shared" si="25"/>
        <v>67768774.649999991</v>
      </c>
      <c r="L554" s="249">
        <f t="shared" si="25"/>
        <v>129271474.61000001</v>
      </c>
      <c r="M554" s="249">
        <f t="shared" si="25"/>
        <v>122387300.5</v>
      </c>
      <c r="N554" s="247">
        <f t="shared" si="25"/>
        <v>74</v>
      </c>
      <c r="O554" s="247">
        <f t="shared" si="25"/>
        <v>74</v>
      </c>
      <c r="P554" s="247">
        <f>N554-O554</f>
        <v>0</v>
      </c>
      <c r="Q554" s="77">
        <f t="shared" si="23"/>
        <v>6884174.1100000143</v>
      </c>
      <c r="R554" s="78">
        <f t="shared" si="24"/>
        <v>422.74315420285689</v>
      </c>
    </row>
    <row r="555" spans="1:18" ht="25.2" customHeight="1" thickBot="1" x14ac:dyDescent="0.75">
      <c r="A555" s="251"/>
      <c r="B555" s="252"/>
      <c r="C555" s="252"/>
      <c r="D555" s="252"/>
      <c r="E555" s="339" t="s">
        <v>401</v>
      </c>
      <c r="F555" s="340"/>
      <c r="G555" s="341"/>
      <c r="H555" s="253"/>
      <c r="I555" s="251"/>
      <c r="J555" s="254">
        <f>J554/O554</f>
        <v>656541.02148648642</v>
      </c>
      <c r="K555" s="255">
        <f>K554/O554</f>
        <v>915794.25202702696</v>
      </c>
      <c r="L555" s="254">
        <f>L554/O554</f>
        <v>1746911.8190540543</v>
      </c>
      <c r="M555" s="254">
        <f>M554/O554</f>
        <v>1653882.4391891891</v>
      </c>
      <c r="N555" s="252"/>
      <c r="O555" s="252"/>
      <c r="P555" s="252"/>
      <c r="Q555" s="77">
        <f t="shared" si="23"/>
        <v>93029.379864865215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144008.99</v>
      </c>
      <c r="K557" s="210">
        <f>สกลนคร!AA4</f>
        <v>269315.15999999997</v>
      </c>
      <c r="L557" s="211">
        <f>สกลนคร!AB4</f>
        <v>1225483.79</v>
      </c>
      <c r="M557" s="211">
        <f>สกลนคร!AC4</f>
        <v>1457159.66</v>
      </c>
      <c r="N557" s="3"/>
      <c r="O557" s="3"/>
      <c r="P557" s="3"/>
      <c r="Q557" s="77">
        <f t="shared" ref="Q557:Q568" si="26">L557-M557</f>
        <v>-231675.86999999988</v>
      </c>
      <c r="R557" s="78">
        <f t="shared" ref="R557:R568" si="27">L557/H557</f>
        <v>405.92374627360056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146878.10999999999</v>
      </c>
      <c r="K558" s="210">
        <f>สกลนคร!AA5</f>
        <v>199077.38999999998</v>
      </c>
      <c r="L558" s="211">
        <f>สกลนคร!AB5</f>
        <v>1183943.21</v>
      </c>
      <c r="M558" s="211">
        <f>สกลนคร!AC5</f>
        <v>1391609.5599999998</v>
      </c>
      <c r="N558" s="3"/>
      <c r="O558" s="3"/>
      <c r="P558" s="3"/>
      <c r="Q558" s="77">
        <f t="shared" si="26"/>
        <v>-207666.34999999986</v>
      </c>
      <c r="R558" s="78">
        <f t="shared" si="27"/>
        <v>265.33913267593005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290887.09999999998</v>
      </c>
      <c r="K559" s="215">
        <f>SUM(K556:K558)</f>
        <v>468392.54999999993</v>
      </c>
      <c r="L559" s="215">
        <f>SUM(L556:L558)</f>
        <v>2409427</v>
      </c>
      <c r="M559" s="215">
        <f>SUM(M556:M558)</f>
        <v>2848769.2199999997</v>
      </c>
      <c r="N559" s="213">
        <v>2</v>
      </c>
      <c r="O559" s="213">
        <v>2</v>
      </c>
      <c r="P559" s="213">
        <f>N559-O559</f>
        <v>0</v>
      </c>
      <c r="Q559" s="77">
        <f t="shared" si="26"/>
        <v>-439342.21999999974</v>
      </c>
      <c r="R559" s="78">
        <f>L559/H559</f>
        <v>322.0728512230985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1216735.1000000001</v>
      </c>
      <c r="K561" s="218">
        <f>สกลนคร!AA6</f>
        <v>1526379.11</v>
      </c>
      <c r="L561" s="211">
        <f>สกลนคร!AB6</f>
        <v>3171366.5700000003</v>
      </c>
      <c r="M561" s="211">
        <f>สกลนคร!AC6</f>
        <v>2813355.91</v>
      </c>
      <c r="N561" s="40"/>
      <c r="O561" s="40"/>
      <c r="P561" s="40"/>
      <c r="Q561" s="77">
        <f t="shared" si="26"/>
        <v>358010.66000000015</v>
      </c>
      <c r="R561" s="78">
        <f t="shared" si="27"/>
        <v>521.17774363188175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758231.98</v>
      </c>
      <c r="K562" s="218">
        <f>สกลนคร!AA7</f>
        <v>975696.87</v>
      </c>
      <c r="L562" s="211">
        <f>สกลนคร!AB7</f>
        <v>1692183.56</v>
      </c>
      <c r="M562" s="211">
        <f>สกลนคร!AC7</f>
        <v>1803365.57</v>
      </c>
      <c r="N562" s="40"/>
      <c r="O562" s="40"/>
      <c r="P562" s="40"/>
      <c r="Q562" s="77">
        <f t="shared" si="26"/>
        <v>-111182.01000000001</v>
      </c>
      <c r="R562" s="78">
        <f t="shared" si="27"/>
        <v>344.71044204522309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1109284.3700000001</v>
      </c>
      <c r="K563" s="218">
        <f>สกลนคร!AA8</f>
        <v>1199079.9000000001</v>
      </c>
      <c r="L563" s="211">
        <f>สกลนคร!AB8</f>
        <v>2009051.61</v>
      </c>
      <c r="M563" s="211">
        <f>สกลนคร!AC8</f>
        <v>1735615.26</v>
      </c>
      <c r="N563" s="40"/>
      <c r="O563" s="40"/>
      <c r="P563" s="40"/>
      <c r="Q563" s="77">
        <f t="shared" si="26"/>
        <v>273436.35000000009</v>
      </c>
      <c r="R563" s="78">
        <f t="shared" si="27"/>
        <v>518.33116873065023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414979.22</v>
      </c>
      <c r="K564" s="218">
        <f>สกลนคร!AA9</f>
        <v>489100.13</v>
      </c>
      <c r="L564" s="211">
        <f>สกลนคร!AB9</f>
        <v>1570868.59</v>
      </c>
      <c r="M564" s="211">
        <f>สกลนคร!AC9</f>
        <v>1823845.04</v>
      </c>
      <c r="N564" s="40"/>
      <c r="O564" s="40"/>
      <c r="P564" s="40"/>
      <c r="Q564" s="77">
        <f t="shared" si="26"/>
        <v>-252976.44999999995</v>
      </c>
      <c r="R564" s="78">
        <f t="shared" si="27"/>
        <v>373.48278411792677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744794.35</v>
      </c>
      <c r="K565" s="218">
        <f>สกลนคร!AA10</f>
        <v>781066.92999999993</v>
      </c>
      <c r="L565" s="211">
        <f>สกลนคร!AB10</f>
        <v>1384789.05</v>
      </c>
      <c r="M565" s="211">
        <f>สกลนคร!AC10</f>
        <v>1595903.92</v>
      </c>
      <c r="N565" s="40"/>
      <c r="O565" s="40"/>
      <c r="P565" s="40"/>
      <c r="Q565" s="77">
        <f t="shared" si="26"/>
        <v>-211114.86999999988</v>
      </c>
      <c r="R565" s="78">
        <f t="shared" si="27"/>
        <v>668.65719459198453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4244025.0199999996</v>
      </c>
      <c r="K566" s="215">
        <f>SUM(K560:K565)</f>
        <v>4971322.9399999995</v>
      </c>
      <c r="L566" s="215">
        <f>SUM(L560:L565)</f>
        <v>9828259.3800000027</v>
      </c>
      <c r="M566" s="215">
        <f>SUM(M560:M565)</f>
        <v>9772085.6999999993</v>
      </c>
      <c r="N566" s="213">
        <v>5</v>
      </c>
      <c r="O566" s="213">
        <v>5</v>
      </c>
      <c r="P566" s="213">
        <f>N566-O566</f>
        <v>0</v>
      </c>
      <c r="Q566" s="77">
        <f t="shared" si="26"/>
        <v>56173.680000003427</v>
      </c>
      <c r="R566" s="78">
        <f>L566/H566</f>
        <v>464.75903816144148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283991.61</v>
      </c>
      <c r="K568" s="210">
        <f>สกลนคร!AA11</f>
        <v>303506.05</v>
      </c>
      <c r="L568" s="211">
        <f>สกลนคร!AB11</f>
        <v>2409667.29</v>
      </c>
      <c r="M568" s="211">
        <f>สกลนคร!AC11</f>
        <v>2197828.2399999998</v>
      </c>
      <c r="N568" s="3"/>
      <c r="O568" s="3"/>
      <c r="P568" s="3"/>
      <c r="Q568" s="77">
        <f t="shared" si="26"/>
        <v>211839.05000000028</v>
      </c>
      <c r="R568" s="78">
        <f t="shared" si="27"/>
        <v>696.8384297281666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529362.54</v>
      </c>
      <c r="K569" s="210">
        <f>สกลนคร!AA12</f>
        <v>654616.29</v>
      </c>
      <c r="L569" s="211">
        <f>สกลนคร!AB12</f>
        <v>2912020.18</v>
      </c>
      <c r="M569" s="211">
        <f>สกลนคร!AC12</f>
        <v>2509274.5599999996</v>
      </c>
      <c r="N569" s="3"/>
      <c r="O569" s="3"/>
      <c r="P569" s="3"/>
      <c r="Q569" s="77">
        <f t="shared" ref="Q569:Q580" si="28">L569-M569</f>
        <v>402745.62000000058</v>
      </c>
      <c r="R569" s="78">
        <f t="shared" ref="R569:R580" si="29">L569/H569</f>
        <v>678.95084635113085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319606.71000000002</v>
      </c>
      <c r="K570" s="210">
        <f>สกลนคร!AA13</f>
        <v>366596.78</v>
      </c>
      <c r="L570" s="211">
        <f>สกลนคร!AB13</f>
        <v>1260761.8999999999</v>
      </c>
      <c r="M570" s="211">
        <f>สกลนคร!AC13</f>
        <v>1182916.6200000001</v>
      </c>
      <c r="N570" s="3"/>
      <c r="O570" s="3"/>
      <c r="P570" s="3"/>
      <c r="Q570" s="77">
        <f t="shared" si="28"/>
        <v>77845.279999999795</v>
      </c>
      <c r="R570" s="78">
        <f t="shared" si="29"/>
        <v>344.18834288834285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312680.21999999997</v>
      </c>
      <c r="K571" s="210">
        <f>สกลนคร!AA14</f>
        <v>354324.27999999997</v>
      </c>
      <c r="L571" s="211">
        <f>สกลนคร!AB14</f>
        <v>1944723.26</v>
      </c>
      <c r="M571" s="211">
        <f>สกลนคร!AC14</f>
        <v>1711843.74</v>
      </c>
      <c r="N571" s="3"/>
      <c r="O571" s="3"/>
      <c r="P571" s="3"/>
      <c r="Q571" s="77">
        <f t="shared" si="28"/>
        <v>232879.52000000002</v>
      </c>
      <c r="R571" s="78">
        <f t="shared" si="29"/>
        <v>289.30723891698898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294216.03000000003</v>
      </c>
      <c r="K572" s="210">
        <f>สกลนคร!AA15</f>
        <v>346582.02</v>
      </c>
      <c r="L572" s="211">
        <f>สกลนคร!AB15</f>
        <v>993391.27</v>
      </c>
      <c r="M572" s="211">
        <f>สกลนคร!AC15</f>
        <v>911015.73</v>
      </c>
      <c r="N572" s="3"/>
      <c r="O572" s="3"/>
      <c r="P572" s="3"/>
      <c r="Q572" s="77">
        <f t="shared" si="28"/>
        <v>82375.540000000037</v>
      </c>
      <c r="R572" s="78">
        <f t="shared" si="29"/>
        <v>319.41841479099679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326955.68</v>
      </c>
      <c r="K573" s="210">
        <f>สกลนคร!AA16</f>
        <v>375877.54</v>
      </c>
      <c r="L573" s="211">
        <f>สกลนคร!AB16</f>
        <v>2003018.2</v>
      </c>
      <c r="M573" s="211">
        <f>สกลนคร!AC16</f>
        <v>1793942.76</v>
      </c>
      <c r="N573" s="3"/>
      <c r="O573" s="3"/>
      <c r="P573" s="3"/>
      <c r="Q573" s="77">
        <f t="shared" si="28"/>
        <v>209075.43999999994</v>
      </c>
      <c r="R573" s="78">
        <f t="shared" si="29"/>
        <v>443.6363676633444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391930.37</v>
      </c>
      <c r="K574" s="210">
        <f>สกลนคร!AA17</f>
        <v>447347.58999999997</v>
      </c>
      <c r="L574" s="211">
        <f>สกลนคร!AB17</f>
        <v>1391925.62</v>
      </c>
      <c r="M574" s="211">
        <f>สกลนคร!AC17</f>
        <v>1196199.3</v>
      </c>
      <c r="N574" s="3"/>
      <c r="O574" s="3"/>
      <c r="P574" s="3"/>
      <c r="Q574" s="77">
        <f t="shared" si="28"/>
        <v>195726.32000000007</v>
      </c>
      <c r="R574" s="78">
        <f t="shared" si="29"/>
        <v>488.90959606603445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1065114.3999999999</v>
      </c>
      <c r="K575" s="210">
        <f>สกลนคร!AA18</f>
        <v>1200461.22</v>
      </c>
      <c r="L575" s="211">
        <f>สกลนคร!AB18</f>
        <v>2186519.2999999998</v>
      </c>
      <c r="M575" s="211">
        <f>สกลนคร!AC18</f>
        <v>2087957.76</v>
      </c>
      <c r="N575" s="3"/>
      <c r="O575" s="3"/>
      <c r="P575" s="3"/>
      <c r="Q575" s="77">
        <f t="shared" si="28"/>
        <v>98561.539999999804</v>
      </c>
      <c r="R575" s="78">
        <f t="shared" si="29"/>
        <v>699.01512148337588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3523857.56</v>
      </c>
      <c r="K576" s="215">
        <f>SUM(K567:K575)</f>
        <v>4049311.7699999996</v>
      </c>
      <c r="L576" s="215">
        <f>SUM(L567:L575)</f>
        <v>15102027.02</v>
      </c>
      <c r="M576" s="215">
        <f>SUM(M567:M575)</f>
        <v>13590978.709999999</v>
      </c>
      <c r="N576" s="213">
        <v>8</v>
      </c>
      <c r="O576" s="213">
        <v>8</v>
      </c>
      <c r="P576" s="213">
        <f>N576-O576</f>
        <v>0</v>
      </c>
      <c r="Q576" s="77">
        <f t="shared" si="28"/>
        <v>1511048.3100000005</v>
      </c>
      <c r="R576" s="78">
        <f>L576/H576</f>
        <v>475.92420963065672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1464444.64</v>
      </c>
      <c r="K578" s="210">
        <f>สกลนคร!AA19</f>
        <v>1618437.16</v>
      </c>
      <c r="L578" s="211">
        <f>สกลนคร!AB19</f>
        <v>3303623.76</v>
      </c>
      <c r="M578" s="211">
        <f>สกลนคร!AC19</f>
        <v>3175445.87</v>
      </c>
      <c r="N578" s="3"/>
      <c r="O578" s="3"/>
      <c r="P578" s="3"/>
      <c r="Q578" s="77">
        <f t="shared" si="28"/>
        <v>128177.88999999966</v>
      </c>
      <c r="R578" s="78">
        <f t="shared" si="29"/>
        <v>509.89716931625247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903675.89</v>
      </c>
      <c r="K579" s="210">
        <f>สกลนคร!AA20</f>
        <v>1029514.7400000001</v>
      </c>
      <c r="L579" s="211">
        <f>สกลนคร!AB20</f>
        <v>2091078.96</v>
      </c>
      <c r="M579" s="211">
        <f>สกลนคร!AC20</f>
        <v>1921927.25</v>
      </c>
      <c r="N579" s="3"/>
      <c r="O579" s="3"/>
      <c r="P579" s="3"/>
      <c r="Q579" s="77">
        <f t="shared" si="28"/>
        <v>169151.70999999996</v>
      </c>
      <c r="R579" s="78">
        <f t="shared" si="29"/>
        <v>499.42177215189872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1052949.49</v>
      </c>
      <c r="K580" s="210">
        <f>สกลนคร!AA21</f>
        <v>1061064.3999999999</v>
      </c>
      <c r="L580" s="211">
        <f>สกลนคร!AB21</f>
        <v>2237497.9700000002</v>
      </c>
      <c r="M580" s="211">
        <f>สกลนคร!AC21</f>
        <v>2397134.4099999997</v>
      </c>
      <c r="N580" s="3"/>
      <c r="O580" s="3"/>
      <c r="P580" s="3"/>
      <c r="Q580" s="77">
        <f t="shared" si="28"/>
        <v>-159636.43999999948</v>
      </c>
      <c r="R580" s="78">
        <f t="shared" si="29"/>
        <v>448.30654578240836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536003.64</v>
      </c>
      <c r="K581" s="210">
        <f>สกลนคร!AA22</f>
        <v>576553.69000000006</v>
      </c>
      <c r="L581" s="211">
        <f>สกลนคร!AB22</f>
        <v>1659286.2</v>
      </c>
      <c r="M581" s="211">
        <f>สกลนคร!AC22</f>
        <v>1381799.5999999999</v>
      </c>
      <c r="N581" s="3"/>
      <c r="O581" s="3"/>
      <c r="P581" s="3"/>
      <c r="Q581" s="77">
        <f t="shared" ref="Q581:Q594" si="30">L581-M581</f>
        <v>277486.60000000009</v>
      </c>
      <c r="R581" s="78">
        <f t="shared" ref="R581:R594" si="31">L581/H581</f>
        <v>500.84099003923933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3957073.6599999997</v>
      </c>
      <c r="K582" s="215">
        <f>SUM(K577:K581)</f>
        <v>4285569.99</v>
      </c>
      <c r="L582" s="215">
        <f>SUM(L577:L581)</f>
        <v>9291486.8899999987</v>
      </c>
      <c r="M582" s="215">
        <f>SUM(M577:M581)</f>
        <v>8876307.129999999</v>
      </c>
      <c r="N582" s="213">
        <v>4</v>
      </c>
      <c r="O582" s="213">
        <v>4</v>
      </c>
      <c r="P582" s="213">
        <f>N582-O582</f>
        <v>0</v>
      </c>
      <c r="Q582" s="77">
        <f t="shared" si="30"/>
        <v>415179.75999999978</v>
      </c>
      <c r="R582" s="78">
        <f>L582/H582</f>
        <v>489.79899261992614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12015843.34</v>
      </c>
      <c r="K583" s="222">
        <f t="shared" si="32"/>
        <v>13774597.249999998</v>
      </c>
      <c r="L583" s="221">
        <f t="shared" si="32"/>
        <v>36631200.289999999</v>
      </c>
      <c r="M583" s="221">
        <f t="shared" si="32"/>
        <v>35088140.75999999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1543059.5300000086</v>
      </c>
      <c r="R583" s="78">
        <f t="shared" si="31"/>
        <v>461.75722034539262</v>
      </c>
    </row>
    <row r="584" spans="1:18" ht="25.8" customHeight="1" thickTop="1" thickBot="1" x14ac:dyDescent="0.75">
      <c r="A584" s="223"/>
      <c r="B584" s="224"/>
      <c r="C584" s="224"/>
      <c r="D584" s="224"/>
      <c r="E584" s="324" t="s">
        <v>420</v>
      </c>
      <c r="F584" s="325"/>
      <c r="G584" s="326"/>
      <c r="H584" s="225"/>
      <c r="I584" s="223"/>
      <c r="J584" s="226">
        <f>J583/O583</f>
        <v>632412.807368421</v>
      </c>
      <c r="K584" s="227">
        <f>K583/O583</f>
        <v>724978.80263157887</v>
      </c>
      <c r="L584" s="226">
        <f>L583/O583</f>
        <v>1927957.91</v>
      </c>
      <c r="M584" s="226">
        <f>M583/O583</f>
        <v>1846744.2505263153</v>
      </c>
      <c r="N584" s="224"/>
      <c r="O584" s="224"/>
      <c r="P584" s="224"/>
      <c r="Q584" s="77">
        <f t="shared" si="30"/>
        <v>81213.659473684616</v>
      </c>
    </row>
    <row r="585" spans="1:18" ht="25.2" customHeight="1" thickTop="1" x14ac:dyDescent="0.7">
      <c r="A585" s="228">
        <v>1</v>
      </c>
      <c r="B585" s="229" t="s">
        <v>38</v>
      </c>
      <c r="C585" s="229" t="s">
        <v>421</v>
      </c>
      <c r="D585" s="229" t="s">
        <v>422</v>
      </c>
      <c r="E585" s="229" t="s">
        <v>423</v>
      </c>
      <c r="F585" s="229" t="s">
        <v>138</v>
      </c>
      <c r="G585" s="229" t="s">
        <v>424</v>
      </c>
      <c r="H585" s="230"/>
      <c r="I585" s="228"/>
      <c r="J585" s="231"/>
      <c r="K585" s="232"/>
      <c r="L585" s="245"/>
      <c r="M585" s="245"/>
      <c r="N585" s="229"/>
      <c r="O585" s="229"/>
      <c r="P585" s="229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399674.24</v>
      </c>
      <c r="K586" s="210">
        <f>นครพนม!AL4</f>
        <v>549354.1</v>
      </c>
      <c r="L586" s="211">
        <f>นครพนม!AM4</f>
        <v>805657.32000000007</v>
      </c>
      <c r="M586" s="211">
        <f>นครพนม!AN4</f>
        <v>1116811.76</v>
      </c>
      <c r="N586" s="3"/>
      <c r="O586" s="3"/>
      <c r="P586" s="3"/>
      <c r="Q586" s="77">
        <f t="shared" si="30"/>
        <v>-311154.43999999994</v>
      </c>
      <c r="R586" s="78">
        <f t="shared" si="31"/>
        <v>219.52515531335152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840442.25</v>
      </c>
      <c r="K587" s="210">
        <f>นครพนม!AL5</f>
        <v>737321.7</v>
      </c>
      <c r="L587" s="211">
        <f>นครพนม!AM5</f>
        <v>676133.19</v>
      </c>
      <c r="M587" s="211">
        <f>นครพนม!AN5</f>
        <v>698101.01</v>
      </c>
      <c r="N587" s="3"/>
      <c r="O587" s="3"/>
      <c r="P587" s="3"/>
      <c r="Q587" s="77">
        <f t="shared" si="30"/>
        <v>-21967.820000000065</v>
      </c>
      <c r="R587" s="78">
        <f t="shared" si="31"/>
        <v>128.86090909090908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527724.41</v>
      </c>
      <c r="K588" s="210">
        <f>นครพนม!AL6</f>
        <v>575208.57999999996</v>
      </c>
      <c r="L588" s="211">
        <f>นครพนม!AM6</f>
        <v>920755.23</v>
      </c>
      <c r="M588" s="211">
        <f>นครพนม!AN6</f>
        <v>1033561.55</v>
      </c>
      <c r="N588" s="3"/>
      <c r="O588" s="3"/>
      <c r="P588" s="3"/>
      <c r="Q588" s="77">
        <f t="shared" si="30"/>
        <v>-112806.32000000007</v>
      </c>
      <c r="R588" s="78">
        <f t="shared" si="31"/>
        <v>190.12084038818912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951873.83</v>
      </c>
      <c r="K589" s="210">
        <f>นครพนม!AL7</f>
        <v>942629.6399999999</v>
      </c>
      <c r="L589" s="211">
        <f>นครพนม!AM7</f>
        <v>918307.9</v>
      </c>
      <c r="M589" s="211">
        <f>นครพนม!AN7</f>
        <v>997084.29</v>
      </c>
      <c r="N589" s="3"/>
      <c r="O589" s="3"/>
      <c r="P589" s="3"/>
      <c r="Q589" s="77">
        <f t="shared" si="30"/>
        <v>-78776.390000000014</v>
      </c>
      <c r="R589" s="78">
        <f t="shared" si="31"/>
        <v>212.37462997224793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558255.31999999995</v>
      </c>
      <c r="K590" s="210">
        <f>นครพนม!AL8</f>
        <v>620081.63</v>
      </c>
      <c r="L590" s="211">
        <f>นครพนม!AM8</f>
        <v>1062564.7</v>
      </c>
      <c r="M590" s="211">
        <f>นครพนม!AN8</f>
        <v>1128648.8799999999</v>
      </c>
      <c r="N590" s="3"/>
      <c r="O590" s="3"/>
      <c r="P590" s="3"/>
      <c r="Q590" s="77">
        <f t="shared" si="30"/>
        <v>-66084.179999999935</v>
      </c>
      <c r="R590" s="78">
        <f t="shared" si="31"/>
        <v>259.47855921855921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312911.81</v>
      </c>
      <c r="K591" s="210">
        <f>นครพนม!AL9</f>
        <v>504784.50999999995</v>
      </c>
      <c r="L591" s="211">
        <f>นครพนม!AM9</f>
        <v>697107.8</v>
      </c>
      <c r="M591" s="211">
        <f>นครพนม!AN9</f>
        <v>744339.71</v>
      </c>
      <c r="N591" s="3"/>
      <c r="O591" s="3"/>
      <c r="P591" s="3"/>
      <c r="Q591" s="77">
        <f t="shared" si="30"/>
        <v>-47231.909999999916</v>
      </c>
      <c r="R591" s="78">
        <f t="shared" si="31"/>
        <v>175.50548841893254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866197.69</v>
      </c>
      <c r="K592" s="210">
        <f>นครพนม!AL10</f>
        <v>905695.41999999993</v>
      </c>
      <c r="L592" s="211">
        <f>นครพนม!AM10</f>
        <v>789253.21</v>
      </c>
      <c r="M592" s="211">
        <f>นครพนม!AN10</f>
        <v>850440.6</v>
      </c>
      <c r="N592" s="3"/>
      <c r="O592" s="3"/>
      <c r="P592" s="3"/>
      <c r="Q592" s="77">
        <f t="shared" si="30"/>
        <v>-61187.390000000014</v>
      </c>
      <c r="R592" s="78">
        <f t="shared" si="31"/>
        <v>312.69937004754354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528185.88</v>
      </c>
      <c r="K593" s="210">
        <f>นครพนม!AL11</f>
        <v>684356.55</v>
      </c>
      <c r="L593" s="211">
        <f>นครพนม!AM11</f>
        <v>716674.86</v>
      </c>
      <c r="M593" s="211">
        <f>นครพนม!AN11</f>
        <v>1097938.8800000001</v>
      </c>
      <c r="N593" s="3"/>
      <c r="O593" s="3"/>
      <c r="P593" s="3"/>
      <c r="Q593" s="77">
        <f t="shared" si="30"/>
        <v>-381264.02000000014</v>
      </c>
      <c r="R593" s="78">
        <f t="shared" si="31"/>
        <v>269.73084681972148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650126.9</v>
      </c>
      <c r="K594" s="210">
        <f>นครพนม!AL12</f>
        <v>721101.92</v>
      </c>
      <c r="L594" s="211">
        <f>นครพนม!AM12</f>
        <v>687529.09000000008</v>
      </c>
      <c r="M594" s="211">
        <f>นครพนม!AN12</f>
        <v>900287.55</v>
      </c>
      <c r="N594" s="3"/>
      <c r="O594" s="3"/>
      <c r="P594" s="3"/>
      <c r="Q594" s="77">
        <f t="shared" si="30"/>
        <v>-212758.45999999996</v>
      </c>
      <c r="R594" s="78">
        <f t="shared" si="31"/>
        <v>293.56494022203248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399245.92</v>
      </c>
      <c r="K595" s="210">
        <f>นครพนม!AL13</f>
        <v>592471.13</v>
      </c>
      <c r="L595" s="211">
        <f>นครพนม!AM13</f>
        <v>913482.87</v>
      </c>
      <c r="M595" s="211">
        <f>นครพนม!AN13</f>
        <v>1140942.82</v>
      </c>
      <c r="N595" s="3"/>
      <c r="O595" s="3"/>
      <c r="P595" s="3"/>
      <c r="Q595" s="77">
        <f t="shared" ref="Q595:Q652" si="33">L595-M595</f>
        <v>-227459.95000000007</v>
      </c>
      <c r="R595" s="78">
        <f t="shared" ref="R595:R652" si="34">L595/H595</f>
        <v>329.06443443804034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494931.9</v>
      </c>
      <c r="K596" s="210">
        <f>นครพนม!AL14</f>
        <v>582876.51</v>
      </c>
      <c r="L596" s="211">
        <f>นครพนม!AM14</f>
        <v>986416.25</v>
      </c>
      <c r="M596" s="211">
        <f>นครพนม!AN14</f>
        <v>1114774.8700000001</v>
      </c>
      <c r="N596" s="3"/>
      <c r="O596" s="3"/>
      <c r="P596" s="3"/>
      <c r="Q596" s="77">
        <f t="shared" si="33"/>
        <v>-128358.62000000011</v>
      </c>
      <c r="R596" s="78">
        <f t="shared" si="34"/>
        <v>294.2769242243437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428734.97</v>
      </c>
      <c r="K597" s="210">
        <f>นครพนม!AL15</f>
        <v>562516.25</v>
      </c>
      <c r="L597" s="211">
        <f>นครพนม!AM15</f>
        <v>1066054.6099999999</v>
      </c>
      <c r="M597" s="211">
        <f>นครพนม!AN15</f>
        <v>1135353.56</v>
      </c>
      <c r="N597" s="3"/>
      <c r="O597" s="3"/>
      <c r="P597" s="3"/>
      <c r="Q597" s="77">
        <f t="shared" si="33"/>
        <v>-69298.950000000186</v>
      </c>
      <c r="R597" s="78">
        <f t="shared" si="34"/>
        <v>401.22491908167103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327609.24</v>
      </c>
      <c r="K598" s="210">
        <f>นครพนม!AL16</f>
        <v>364119.11</v>
      </c>
      <c r="L598" s="211">
        <f>นครพนม!AM16</f>
        <v>931979.32000000007</v>
      </c>
      <c r="M598" s="211">
        <f>นครพนม!AN16</f>
        <v>1059626.3700000001</v>
      </c>
      <c r="N598" s="3"/>
      <c r="O598" s="3"/>
      <c r="P598" s="3"/>
      <c r="Q598" s="77">
        <f t="shared" si="33"/>
        <v>-127647.05000000005</v>
      </c>
      <c r="R598" s="78">
        <f t="shared" si="34"/>
        <v>615.57418758256279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309786.33</v>
      </c>
      <c r="K599" s="210">
        <f>นครพนม!AL17</f>
        <v>557129.06000000006</v>
      </c>
      <c r="L599" s="211">
        <f>นครพนม!AM17</f>
        <v>1982624.19</v>
      </c>
      <c r="M599" s="211">
        <f>นครพนม!AN17</f>
        <v>1138856.25</v>
      </c>
      <c r="N599" s="3"/>
      <c r="O599" s="3"/>
      <c r="P599" s="3"/>
      <c r="Q599" s="77">
        <f t="shared" si="33"/>
        <v>843767.94</v>
      </c>
      <c r="R599" s="78">
        <f t="shared" si="34"/>
        <v>961.03935530780416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480475.19</v>
      </c>
      <c r="K600" s="210">
        <f>นครพนม!AL18</f>
        <v>591672.42999999993</v>
      </c>
      <c r="L600" s="211">
        <f>นครพนม!AM18</f>
        <v>925959.33000000007</v>
      </c>
      <c r="M600" s="211">
        <f>นครพนม!AN18</f>
        <v>1082270.8</v>
      </c>
      <c r="N600" s="3"/>
      <c r="O600" s="3"/>
      <c r="P600" s="3"/>
      <c r="Q600" s="77">
        <f t="shared" si="33"/>
        <v>-156311.46999999997</v>
      </c>
      <c r="R600" s="78">
        <f t="shared" si="34"/>
        <v>242.27088697017271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500112.11</v>
      </c>
      <c r="K601" s="210">
        <f>นครพนม!AL19</f>
        <v>695579.89</v>
      </c>
      <c r="L601" s="211">
        <f>นครพนม!AM19</f>
        <v>734356.14</v>
      </c>
      <c r="M601" s="211">
        <f>นครพนม!AN19</f>
        <v>914994.48</v>
      </c>
      <c r="N601" s="3"/>
      <c r="O601" s="3"/>
      <c r="P601" s="3"/>
      <c r="Q601" s="77">
        <f t="shared" si="33"/>
        <v>-180638.33999999997</v>
      </c>
      <c r="R601" s="78">
        <f t="shared" si="34"/>
        <v>258.48508975712775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715302.92</v>
      </c>
      <c r="K602" s="210">
        <f>นครพนม!AL20</f>
        <v>838494.8600000001</v>
      </c>
      <c r="L602" s="211">
        <f>นครพนม!AM20</f>
        <v>446766.70999999996</v>
      </c>
      <c r="M602" s="211">
        <f>นครพนม!AN20</f>
        <v>719268.12</v>
      </c>
      <c r="N602" s="3"/>
      <c r="O602" s="3"/>
      <c r="P602" s="3"/>
      <c r="Q602" s="77">
        <f t="shared" si="33"/>
        <v>-272501.41000000003</v>
      </c>
      <c r="R602" s="78">
        <f t="shared" si="34"/>
        <v>123.211999448428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270904.42</v>
      </c>
      <c r="K603" s="210">
        <f>นครพนม!AL21</f>
        <v>366998.32</v>
      </c>
      <c r="L603" s="211">
        <f>นครพนม!AM21</f>
        <v>624533.39</v>
      </c>
      <c r="M603" s="211">
        <f>นครพนม!AN21</f>
        <v>902556.86</v>
      </c>
      <c r="N603" s="3"/>
      <c r="O603" s="3"/>
      <c r="P603" s="3"/>
      <c r="Q603" s="77">
        <f t="shared" si="33"/>
        <v>-278023.46999999997</v>
      </c>
      <c r="R603" s="78">
        <f t="shared" si="34"/>
        <v>292.24772578380907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452064.14</v>
      </c>
      <c r="K604" s="210">
        <f>นครพนม!AL22</f>
        <v>497049.12</v>
      </c>
      <c r="L604" s="211">
        <f>นครพนม!AM22</f>
        <v>574152.93999999994</v>
      </c>
      <c r="M604" s="211">
        <f>นครพนม!AN22</f>
        <v>905667.61</v>
      </c>
      <c r="N604" s="3"/>
      <c r="O604" s="3"/>
      <c r="P604" s="3"/>
      <c r="Q604" s="77">
        <f t="shared" si="33"/>
        <v>-331514.67000000004</v>
      </c>
      <c r="R604" s="78">
        <f t="shared" si="34"/>
        <v>220.65831667947731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813631.77</v>
      </c>
      <c r="K605" s="210">
        <f>นครพนม!AL23</f>
        <v>1090258.22</v>
      </c>
      <c r="L605" s="211">
        <f>นครพนม!AM23</f>
        <v>1244727.8900000001</v>
      </c>
      <c r="M605" s="211">
        <f>นครพนม!AN23</f>
        <v>1472642.69</v>
      </c>
      <c r="N605" s="3"/>
      <c r="O605" s="3"/>
      <c r="P605" s="3"/>
      <c r="Q605" s="77">
        <f t="shared" si="33"/>
        <v>-227914.79999999981</v>
      </c>
      <c r="R605" s="78">
        <f t="shared" si="34"/>
        <v>199.31591513210572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414073.16</v>
      </c>
      <c r="K606" s="210">
        <f>นครพนม!AL24</f>
        <v>534045.82000000007</v>
      </c>
      <c r="L606" s="211">
        <f>นครพนม!AM24</f>
        <v>540635.72</v>
      </c>
      <c r="M606" s="211">
        <f>นครพนม!AN24</f>
        <v>601062.03</v>
      </c>
      <c r="N606" s="3"/>
      <c r="O606" s="3"/>
      <c r="P606" s="3"/>
      <c r="Q606" s="77">
        <f t="shared" si="33"/>
        <v>-60426.310000000056</v>
      </c>
      <c r="R606" s="78">
        <f t="shared" si="34"/>
        <v>105.16158723983661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661015.69999999995</v>
      </c>
      <c r="K607" s="210">
        <f>นครพนม!AL25</f>
        <v>657201.05999999994</v>
      </c>
      <c r="L607" s="211">
        <f>นครพนม!AM25</f>
        <v>688625.96</v>
      </c>
      <c r="M607" s="211">
        <f>นครพนม!AN25</f>
        <v>634720.06000000006</v>
      </c>
      <c r="N607" s="3"/>
      <c r="O607" s="3"/>
      <c r="P607" s="3"/>
      <c r="Q607" s="77">
        <f t="shared" si="33"/>
        <v>53905.899999999907</v>
      </c>
      <c r="R607" s="78">
        <f t="shared" si="34"/>
        <v>234.30621299761822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277761.21000000002</v>
      </c>
      <c r="K608" s="210">
        <f>นครพนม!AL26</f>
        <v>287027.77</v>
      </c>
      <c r="L608" s="211">
        <f>นครพนม!AM26</f>
        <v>488609.77</v>
      </c>
      <c r="M608" s="211">
        <f>นครพนม!AN26</f>
        <v>732334.31</v>
      </c>
      <c r="N608" s="3"/>
      <c r="O608" s="3"/>
      <c r="P608" s="3"/>
      <c r="Q608" s="77">
        <f t="shared" si="33"/>
        <v>-243724.54000000004</v>
      </c>
      <c r="R608" s="78">
        <f t="shared" si="34"/>
        <v>166.59044323218549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12181041.310000001</v>
      </c>
      <c r="K609" s="233">
        <f>SUM(K585:K608)</f>
        <v>14457973.6</v>
      </c>
      <c r="L609" s="215">
        <f>SUM(L586:L608)</f>
        <v>19422908.389999997</v>
      </c>
      <c r="M609" s="215">
        <f>SUM(M586:M608)</f>
        <v>22122285.060000002</v>
      </c>
      <c r="N609" s="213">
        <v>23</v>
      </c>
      <c r="O609" s="213">
        <v>23</v>
      </c>
      <c r="P609" s="213">
        <f>N609-O609</f>
        <v>0</v>
      </c>
      <c r="Q609" s="77">
        <f t="shared" si="33"/>
        <v>-2699376.6700000055</v>
      </c>
      <c r="R609" s="78">
        <f>L609/H609</f>
        <v>247.98790110058474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978635.33</v>
      </c>
      <c r="K611" s="210">
        <f>นครพนม!AL27</f>
        <v>993574.50999999989</v>
      </c>
      <c r="L611" s="211">
        <f>นครพนม!AM27</f>
        <v>1625904.9</v>
      </c>
      <c r="M611" s="211">
        <f>นครพนม!AN27</f>
        <v>1528486.8</v>
      </c>
      <c r="N611" s="3"/>
      <c r="O611" s="3"/>
      <c r="P611" s="3"/>
      <c r="Q611" s="77">
        <f t="shared" si="33"/>
        <v>97418.09999999986</v>
      </c>
      <c r="R611" s="78">
        <f t="shared" si="34"/>
        <v>404.95763387297632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403856.81</v>
      </c>
      <c r="K612" s="210">
        <f>นครพนม!AL28</f>
        <v>483490.58999999997</v>
      </c>
      <c r="L612" s="211">
        <f>นครพนม!AM28</f>
        <v>1391718.73</v>
      </c>
      <c r="M612" s="211">
        <f>นครพนม!AN28</f>
        <v>1142997.05</v>
      </c>
      <c r="N612" s="3"/>
      <c r="O612" s="3"/>
      <c r="P612" s="3"/>
      <c r="Q612" s="77">
        <f t="shared" si="33"/>
        <v>248721.67999999993</v>
      </c>
      <c r="R612" s="78">
        <f t="shared" si="34"/>
        <v>470.17524662162162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661365.02</v>
      </c>
      <c r="K613" s="209">
        <f>นครพนม!AL29</f>
        <v>783223.78</v>
      </c>
      <c r="L613" s="211">
        <f>นครพนม!AM29</f>
        <v>1854523.5899999999</v>
      </c>
      <c r="M613" s="211">
        <f>นครพนม!AN29</f>
        <v>1429728.55</v>
      </c>
      <c r="N613" s="3"/>
      <c r="O613" s="3"/>
      <c r="P613" s="3"/>
      <c r="Q613" s="77">
        <f t="shared" si="33"/>
        <v>424795.0399999998</v>
      </c>
      <c r="R613" s="78">
        <f t="shared" si="34"/>
        <v>551.44917930419263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929202.78</v>
      </c>
      <c r="K614" s="210">
        <f>นครพนม!AL30</f>
        <v>540473.37</v>
      </c>
      <c r="L614" s="211">
        <f>นครพนม!AM30</f>
        <v>776318.14</v>
      </c>
      <c r="M614" s="211">
        <f>นครพนม!AN30</f>
        <v>889390.09</v>
      </c>
      <c r="N614" s="3"/>
      <c r="O614" s="3"/>
      <c r="P614" s="3"/>
      <c r="Q614" s="77">
        <f t="shared" si="33"/>
        <v>-113071.94999999995</v>
      </c>
      <c r="R614" s="78">
        <f t="shared" si="34"/>
        <v>201.01453650958052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1064895.69</v>
      </c>
      <c r="K615" s="210">
        <f>นครพนม!AL31</f>
        <v>1126423.29</v>
      </c>
      <c r="L615" s="211">
        <f>นครพนม!AM31</f>
        <v>1261798.08</v>
      </c>
      <c r="M615" s="211">
        <f>นครพนม!AN31</f>
        <v>483676.91000000003</v>
      </c>
      <c r="N615" s="3"/>
      <c r="O615" s="3"/>
      <c r="P615" s="3"/>
      <c r="Q615" s="77">
        <f t="shared" si="33"/>
        <v>778121.17</v>
      </c>
      <c r="R615" s="78">
        <f t="shared" si="34"/>
        <v>283.61386378961566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6">
        <v>2114</v>
      </c>
      <c r="I616" s="70">
        <v>2</v>
      </c>
      <c r="J616" s="256">
        <f>นครพนม!F32</f>
        <v>128773.9</v>
      </c>
      <c r="K616" s="257">
        <f>นครพนม!AL32</f>
        <v>881183.38000000012</v>
      </c>
      <c r="L616" s="256">
        <f>นครพนม!AM32</f>
        <v>1155935.46</v>
      </c>
      <c r="M616" s="256">
        <f>นครพนม!AN32</f>
        <v>405753.08</v>
      </c>
      <c r="N616" s="3"/>
      <c r="O616" s="3"/>
      <c r="P616" s="3"/>
      <c r="Q616" s="196">
        <f t="shared" si="33"/>
        <v>750182.37999999989</v>
      </c>
      <c r="R616" s="197">
        <f t="shared" si="34"/>
        <v>546.80012298959321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535828.31999999995</v>
      </c>
      <c r="K617" s="210">
        <f>นครพนม!AL33</f>
        <v>525543.74</v>
      </c>
      <c r="L617" s="211">
        <f>นครพนม!AM33</f>
        <v>711113.56</v>
      </c>
      <c r="M617" s="211">
        <f>นครพนม!AN33</f>
        <v>436874.74</v>
      </c>
      <c r="N617" s="3"/>
      <c r="O617" s="3"/>
      <c r="P617" s="3"/>
      <c r="Q617" s="77">
        <f t="shared" si="33"/>
        <v>274238.82000000007</v>
      </c>
      <c r="R617" s="78">
        <f t="shared" si="34"/>
        <v>260.76771543821053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4702557.8499999996</v>
      </c>
      <c r="K618" s="233">
        <f>SUM(K610:K617)</f>
        <v>5333912.66</v>
      </c>
      <c r="L618" s="215">
        <f>SUM(L610:L617)</f>
        <v>8777312.459999999</v>
      </c>
      <c r="M618" s="215">
        <f>SUM(M610:M617)</f>
        <v>6316907.2200000007</v>
      </c>
      <c r="N618" s="213">
        <v>7</v>
      </c>
      <c r="O618" s="213">
        <v>7</v>
      </c>
      <c r="P618" s="213">
        <f>N618-O618</f>
        <v>0</v>
      </c>
      <c r="Q618" s="77">
        <f t="shared" si="33"/>
        <v>2460405.2399999984</v>
      </c>
      <c r="R618" s="78">
        <f>L618/H618</f>
        <v>373.66166283524899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1119892.06</v>
      </c>
      <c r="K620" s="210">
        <f>นครพนม!AL34</f>
        <v>1213340.73</v>
      </c>
      <c r="L620" s="211">
        <f>นครพนม!AM34</f>
        <v>1079069.51</v>
      </c>
      <c r="M620" s="211">
        <f>นครพนม!AN34</f>
        <v>755650.35</v>
      </c>
      <c r="N620" s="3"/>
      <c r="O620" s="3"/>
      <c r="P620" s="3"/>
      <c r="Q620" s="77">
        <f t="shared" si="33"/>
        <v>323419.16000000003</v>
      </c>
      <c r="R620" s="78">
        <f t="shared" si="34"/>
        <v>303.02429373771412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777945.83</v>
      </c>
      <c r="K621" s="210">
        <f>นครพนม!AL35</f>
        <v>1445029.02</v>
      </c>
      <c r="L621" s="211">
        <f>นครพนม!AM35</f>
        <v>1459010.0899999999</v>
      </c>
      <c r="M621" s="211">
        <f>นครพนม!AN35</f>
        <v>1297149.54</v>
      </c>
      <c r="N621" s="3"/>
      <c r="O621" s="3"/>
      <c r="P621" s="3"/>
      <c r="Q621" s="77">
        <f t="shared" si="33"/>
        <v>161860.54999999981</v>
      </c>
      <c r="R621" s="78">
        <f t="shared" si="34"/>
        <v>344.51241794569063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813951.82</v>
      </c>
      <c r="K622" s="210">
        <f>นครพนม!AL36</f>
        <v>988956.1</v>
      </c>
      <c r="L622" s="211">
        <f>นครพนม!AM36</f>
        <v>993302.02</v>
      </c>
      <c r="M622" s="211">
        <f>นครพนม!AN36</f>
        <v>877294.09</v>
      </c>
      <c r="N622" s="3"/>
      <c r="O622" s="3"/>
      <c r="P622" s="3"/>
      <c r="Q622" s="77">
        <f t="shared" si="33"/>
        <v>116007.93000000005</v>
      </c>
      <c r="R622" s="78">
        <f t="shared" si="34"/>
        <v>884.50758682101514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1135276.8600000001</v>
      </c>
      <c r="K623" s="210">
        <f>นครพนม!AL37</f>
        <v>1270198.06</v>
      </c>
      <c r="L623" s="211">
        <f>นครพนม!AM37</f>
        <v>1061478.44</v>
      </c>
      <c r="M623" s="211">
        <f>นครพนม!AN37</f>
        <v>1119527.4500000002</v>
      </c>
      <c r="N623" s="3"/>
      <c r="O623" s="3"/>
      <c r="P623" s="3"/>
      <c r="Q623" s="77">
        <f t="shared" si="33"/>
        <v>-58049.010000000242</v>
      </c>
      <c r="R623" s="78">
        <f t="shared" si="34"/>
        <v>535.01937499999997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393217.06</v>
      </c>
      <c r="K624" s="210">
        <f>นครพนม!AL38</f>
        <v>891850.01</v>
      </c>
      <c r="L624" s="211">
        <f>นครพนม!AM38</f>
        <v>1210622.21</v>
      </c>
      <c r="M624" s="211">
        <f>นครพนม!AN38</f>
        <v>1096884.97</v>
      </c>
      <c r="N624" s="3"/>
      <c r="O624" s="3"/>
      <c r="P624" s="3"/>
      <c r="Q624" s="77">
        <f t="shared" si="33"/>
        <v>113737.23999999999</v>
      </c>
      <c r="R624" s="78">
        <f t="shared" si="34"/>
        <v>481.36071968190851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550098.94999999995</v>
      </c>
      <c r="K625" s="210">
        <f>นครพนม!AL39</f>
        <v>956525.83</v>
      </c>
      <c r="L625" s="211">
        <f>นครพนม!AM39</f>
        <v>1381143.66</v>
      </c>
      <c r="M625" s="211">
        <f>นครพนม!AN39</f>
        <v>1265225.3599999999</v>
      </c>
      <c r="N625" s="3"/>
      <c r="O625" s="3"/>
      <c r="P625" s="3"/>
      <c r="Q625" s="77">
        <f t="shared" si="33"/>
        <v>115918.30000000005</v>
      </c>
      <c r="R625" s="78">
        <f t="shared" si="34"/>
        <v>629.22262414578586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1218346.21</v>
      </c>
      <c r="K626" s="210">
        <f>นครพนม!AL40</f>
        <v>1335259.32</v>
      </c>
      <c r="L626" s="211">
        <f>นครพนม!AM40</f>
        <v>895541.5</v>
      </c>
      <c r="M626" s="211">
        <f>นครพนม!AN40</f>
        <v>1178581.3599999999</v>
      </c>
      <c r="N626" s="3"/>
      <c r="O626" s="3"/>
      <c r="P626" s="3"/>
      <c r="Q626" s="77">
        <f t="shared" si="33"/>
        <v>-283039.85999999987</v>
      </c>
      <c r="R626" s="78">
        <f t="shared" si="34"/>
        <v>310.95190972222224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95324.95</v>
      </c>
      <c r="K627" s="210">
        <f>นครพนม!AL41</f>
        <v>145442.54999999999</v>
      </c>
      <c r="L627" s="211">
        <f>นครพนม!AM41</f>
        <v>429134.63</v>
      </c>
      <c r="M627" s="211">
        <f>นครพนม!AN41</f>
        <v>499539.48</v>
      </c>
      <c r="N627" s="3"/>
      <c r="O627" s="3"/>
      <c r="P627" s="3"/>
      <c r="Q627" s="77">
        <f t="shared" si="33"/>
        <v>-70404.849999999977</v>
      </c>
      <c r="R627" s="78">
        <f t="shared" si="34"/>
        <v>213.71246513944223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431285.61</v>
      </c>
      <c r="K628" s="210">
        <f>นครพนม!AL42</f>
        <v>936253.77999999991</v>
      </c>
      <c r="L628" s="211">
        <f>นครพนม!AM42</f>
        <v>762643.24</v>
      </c>
      <c r="M628" s="211">
        <f>นครพนม!AN42</f>
        <v>704439.55999999994</v>
      </c>
      <c r="N628" s="3"/>
      <c r="O628" s="3"/>
      <c r="P628" s="3"/>
      <c r="Q628" s="77">
        <f t="shared" si="33"/>
        <v>58203.680000000051</v>
      </c>
      <c r="R628" s="78">
        <f t="shared" si="34"/>
        <v>447.03589683470108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130169.25</v>
      </c>
      <c r="K629" s="210">
        <f>นครพนม!AL43</f>
        <v>471568.29</v>
      </c>
      <c r="L629" s="211">
        <f>นครพนม!AM43</f>
        <v>805077.07</v>
      </c>
      <c r="M629" s="211">
        <f>นครพนม!AN43</f>
        <v>766160.49</v>
      </c>
      <c r="N629" s="3"/>
      <c r="O629" s="3"/>
      <c r="P629" s="3"/>
      <c r="Q629" s="77">
        <f t="shared" si="33"/>
        <v>38916.579999999958</v>
      </c>
      <c r="R629" s="78">
        <f t="shared" si="34"/>
        <v>436.11975622968578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774934.01</v>
      </c>
      <c r="K630" s="210">
        <f>นครพนม!AL44</f>
        <v>854263.59</v>
      </c>
      <c r="L630" s="211">
        <f>นครพนม!AM44</f>
        <v>986817.9</v>
      </c>
      <c r="M630" s="211">
        <f>นครพนม!AN44</f>
        <v>868830.99</v>
      </c>
      <c r="N630" s="3"/>
      <c r="O630" s="3"/>
      <c r="P630" s="3"/>
      <c r="Q630" s="77">
        <f t="shared" si="33"/>
        <v>117986.91000000003</v>
      </c>
      <c r="R630" s="78">
        <f t="shared" si="34"/>
        <v>364.54299963058736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455212.3</v>
      </c>
      <c r="K631" s="210">
        <f>นครพนม!AL45</f>
        <v>863436.54</v>
      </c>
      <c r="L631" s="211">
        <f>นครพนม!AM45</f>
        <v>1363186.94</v>
      </c>
      <c r="M631" s="211">
        <f>นครพนม!AN45</f>
        <v>1431835.4600000002</v>
      </c>
      <c r="N631" s="3"/>
      <c r="O631" s="3"/>
      <c r="P631" s="3"/>
      <c r="Q631" s="77">
        <f t="shared" si="33"/>
        <v>-68648.520000000251</v>
      </c>
      <c r="R631" s="78">
        <f t="shared" si="34"/>
        <v>507.13799851190475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464901.48</v>
      </c>
      <c r="K632" s="210">
        <f>นครพนม!AL46</f>
        <v>948144.92999999993</v>
      </c>
      <c r="L632" s="211">
        <f>นครพนม!AM46</f>
        <v>1268942.0699999998</v>
      </c>
      <c r="M632" s="211">
        <f>นครพนม!AN46</f>
        <v>1005317.75</v>
      </c>
      <c r="N632" s="3"/>
      <c r="O632" s="3"/>
      <c r="P632" s="3"/>
      <c r="Q632" s="77">
        <f t="shared" si="33"/>
        <v>263624.31999999983</v>
      </c>
      <c r="R632" s="78">
        <f t="shared" si="34"/>
        <v>476.50847540367999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923374.36</v>
      </c>
      <c r="K633" s="210">
        <f>นครพนม!AL47</f>
        <v>1105319.8700000001</v>
      </c>
      <c r="L633" s="211">
        <f>นครพนม!AM47</f>
        <v>762134.63</v>
      </c>
      <c r="M633" s="211">
        <f>นครพนม!AN47</f>
        <v>846732.24</v>
      </c>
      <c r="N633" s="3"/>
      <c r="O633" s="3"/>
      <c r="P633" s="3"/>
      <c r="Q633" s="77">
        <f t="shared" si="33"/>
        <v>-84597.609999999986</v>
      </c>
      <c r="R633" s="78">
        <f t="shared" si="34"/>
        <v>405.39076063829788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430578.46</v>
      </c>
      <c r="K634" s="210">
        <f>นครพนม!AL48</f>
        <v>541533.20000000007</v>
      </c>
      <c r="L634" s="211">
        <f>นครพนม!AM48</f>
        <v>494629.17</v>
      </c>
      <c r="M634" s="211">
        <f>นครพนม!AN48</f>
        <v>310462.39</v>
      </c>
      <c r="N634" s="3"/>
      <c r="O634" s="3"/>
      <c r="P634" s="3"/>
      <c r="Q634" s="77">
        <f t="shared" si="33"/>
        <v>184166.77999999997</v>
      </c>
      <c r="R634" s="78">
        <f t="shared" si="34"/>
        <v>208.26491368421051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244735.72</v>
      </c>
      <c r="K635" s="210">
        <f>นครพนม!AL49</f>
        <v>744238.30999999994</v>
      </c>
      <c r="L635" s="211">
        <f>นครพนม!AM49</f>
        <v>819040.04</v>
      </c>
      <c r="M635" s="211">
        <f>นครพนม!AN49</f>
        <v>724576.13</v>
      </c>
      <c r="N635" s="3"/>
      <c r="O635" s="3"/>
      <c r="P635" s="3"/>
      <c r="Q635" s="77">
        <f t="shared" si="33"/>
        <v>94463.910000000033</v>
      </c>
      <c r="R635" s="78">
        <f t="shared" si="34"/>
        <v>454.01332594235038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9959244.9300000016</v>
      </c>
      <c r="K636" s="215">
        <f>SUM(K619:K635)</f>
        <v>14711360.130000001</v>
      </c>
      <c r="L636" s="215">
        <f>SUM(L619:L635)</f>
        <v>15771773.120000001</v>
      </c>
      <c r="M636" s="215">
        <f>SUM(M619:M635)</f>
        <v>14748207.610000003</v>
      </c>
      <c r="N636" s="213">
        <v>16</v>
      </c>
      <c r="O636" s="213">
        <v>16</v>
      </c>
      <c r="P636" s="213">
        <f>N636-O636</f>
        <v>0</v>
      </c>
      <c r="Q636" s="77">
        <f t="shared" si="33"/>
        <v>1023565.5099999979</v>
      </c>
      <c r="R636" s="78">
        <f>L636/H636</f>
        <v>413.19814304427564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369471.02</v>
      </c>
      <c r="K638" s="210">
        <f>นครพนม!AL50</f>
        <v>449082.53</v>
      </c>
      <c r="L638" s="211">
        <f>นครพนม!AM50</f>
        <v>1107717.17</v>
      </c>
      <c r="M638" s="211">
        <f>นครพนม!AN50</f>
        <v>1220062.99</v>
      </c>
      <c r="N638" s="3"/>
      <c r="O638" s="3"/>
      <c r="P638" s="3"/>
      <c r="Q638" s="77">
        <f t="shared" si="33"/>
        <v>-112345.82000000007</v>
      </c>
      <c r="R638" s="78">
        <f t="shared" si="34"/>
        <v>457.16763103590586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247313.34</v>
      </c>
      <c r="K639" s="210">
        <f>นครพนม!AL51</f>
        <v>237336.53999999998</v>
      </c>
      <c r="L639" s="211">
        <f>นครพนม!AM51</f>
        <v>617474.17999999993</v>
      </c>
      <c r="M639" s="211">
        <f>นครพนม!AN51</f>
        <v>696367.17</v>
      </c>
      <c r="N639" s="3"/>
      <c r="O639" s="3"/>
      <c r="P639" s="3"/>
      <c r="Q639" s="77">
        <f t="shared" si="33"/>
        <v>-78892.990000000107</v>
      </c>
      <c r="R639" s="78">
        <f t="shared" si="34"/>
        <v>433.61950842696626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431004.26</v>
      </c>
      <c r="K640" s="210">
        <f>นครพนม!AL52</f>
        <v>437806.25</v>
      </c>
      <c r="L640" s="211">
        <f>นครพนม!AM52</f>
        <v>924782.78</v>
      </c>
      <c r="M640" s="211">
        <f>นครพนม!AN52</f>
        <v>1128526.8399999999</v>
      </c>
      <c r="N640" s="3"/>
      <c r="O640" s="3"/>
      <c r="P640" s="3"/>
      <c r="Q640" s="77">
        <f t="shared" si="33"/>
        <v>-203744.05999999982</v>
      </c>
      <c r="R640" s="78">
        <f t="shared" si="34"/>
        <v>387.74959329140461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358049.45</v>
      </c>
      <c r="K641" s="210">
        <f>นครพนม!AL53</f>
        <v>432008.48</v>
      </c>
      <c r="L641" s="211">
        <f>นครพนม!AM53</f>
        <v>857432.73</v>
      </c>
      <c r="M641" s="211">
        <f>นครพนม!AN53</f>
        <v>1037372.06</v>
      </c>
      <c r="N641" s="3"/>
      <c r="O641" s="3"/>
      <c r="P641" s="3"/>
      <c r="Q641" s="77">
        <f t="shared" si="33"/>
        <v>-179939.33000000007</v>
      </c>
      <c r="R641" s="78">
        <f t="shared" si="34"/>
        <v>586.47929548563616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966298.49</v>
      </c>
      <c r="K642" s="210">
        <f>นครพนม!AL54</f>
        <v>1123258.55</v>
      </c>
      <c r="L642" s="211">
        <f>นครพนม!AM54</f>
        <v>1334318.98</v>
      </c>
      <c r="M642" s="211">
        <f>นครพนม!AN54</f>
        <v>1113079.06</v>
      </c>
      <c r="N642" s="3"/>
      <c r="O642" s="3"/>
      <c r="P642" s="3"/>
      <c r="Q642" s="77">
        <f t="shared" si="33"/>
        <v>221239.91999999993</v>
      </c>
      <c r="R642" s="78">
        <f t="shared" si="34"/>
        <v>328.0843324317679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468884.53</v>
      </c>
      <c r="K643" s="210">
        <f>นครพนม!AL55</f>
        <v>474448.79000000004</v>
      </c>
      <c r="L643" s="211">
        <f>นครพนม!AM55</f>
        <v>824892.66999999993</v>
      </c>
      <c r="M643" s="211">
        <f>นครพนม!AN55</f>
        <v>922533.77</v>
      </c>
      <c r="N643" s="3"/>
      <c r="O643" s="3"/>
      <c r="P643" s="3"/>
      <c r="Q643" s="77">
        <f t="shared" si="33"/>
        <v>-97641.100000000093</v>
      </c>
      <c r="R643" s="78">
        <f t="shared" si="34"/>
        <v>319.60196435490116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372723.79</v>
      </c>
      <c r="K644" s="210">
        <f>นครพนม!AL56</f>
        <v>372280.85</v>
      </c>
      <c r="L644" s="211">
        <f>นครพนม!AM56</f>
        <v>841308.65</v>
      </c>
      <c r="M644" s="211">
        <f>นครพนม!AN56</f>
        <v>757636.7</v>
      </c>
      <c r="N644" s="3"/>
      <c r="O644" s="3"/>
      <c r="P644" s="3"/>
      <c r="Q644" s="77">
        <f t="shared" si="33"/>
        <v>83671.95000000007</v>
      </c>
      <c r="R644" s="78">
        <f t="shared" si="34"/>
        <v>590.80663623595512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3213744.88</v>
      </c>
      <c r="K645" s="215">
        <f>SUM(K637:K644)</f>
        <v>3526221.99</v>
      </c>
      <c r="L645" s="215">
        <f>SUM(L637:L644)</f>
        <v>6507927.1600000001</v>
      </c>
      <c r="M645" s="215">
        <f>SUM(M637:M644)</f>
        <v>6875578.5900000008</v>
      </c>
      <c r="N645" s="213">
        <v>7</v>
      </c>
      <c r="O645" s="213">
        <v>7</v>
      </c>
      <c r="P645" s="213">
        <f>N645-O645</f>
        <v>0</v>
      </c>
      <c r="Q645" s="77">
        <f t="shared" si="33"/>
        <v>-367651.43000000063</v>
      </c>
      <c r="R645" s="78">
        <f>L645/H645</f>
        <v>412.78238995306356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939267.22</v>
      </c>
      <c r="K647" s="210">
        <f>นครพนม!AL57</f>
        <v>1924464.88</v>
      </c>
      <c r="L647" s="211">
        <f>นครพนม!AM57</f>
        <v>2171638.89</v>
      </c>
      <c r="M647" s="211">
        <f>นครพนม!AN57</f>
        <v>1596512.5</v>
      </c>
      <c r="N647" s="3"/>
      <c r="O647" s="3"/>
      <c r="P647" s="3"/>
      <c r="Q647" s="77">
        <f t="shared" si="33"/>
        <v>575126.39000000013</v>
      </c>
      <c r="R647" s="78">
        <f t="shared" si="34"/>
        <v>448.68572107438018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886209.83</v>
      </c>
      <c r="K648" s="210">
        <f>นครพนม!AL58</f>
        <v>1777081.23</v>
      </c>
      <c r="L648" s="211">
        <f>นครพนม!AM58</f>
        <v>1717569.71</v>
      </c>
      <c r="M648" s="211">
        <f>นครพนม!AN58</f>
        <v>1015528.56</v>
      </c>
      <c r="N648" s="3"/>
      <c r="O648" s="3"/>
      <c r="P648" s="3"/>
      <c r="Q648" s="77">
        <f t="shared" si="33"/>
        <v>702041.14999999991</v>
      </c>
      <c r="R648" s="78">
        <f t="shared" si="34"/>
        <v>863.53429361488179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207357.56</v>
      </c>
      <c r="K649" s="210">
        <f>นครพนม!AL59</f>
        <v>492338.81999999995</v>
      </c>
      <c r="L649" s="211">
        <f>นครพนม!AM59</f>
        <v>808439.34000000008</v>
      </c>
      <c r="M649" s="211">
        <f>นครพนม!AN59</f>
        <v>795514.03999999992</v>
      </c>
      <c r="N649" s="3"/>
      <c r="O649" s="3"/>
      <c r="P649" s="3"/>
      <c r="Q649" s="77">
        <f t="shared" si="33"/>
        <v>12925.300000000163</v>
      </c>
      <c r="R649" s="78">
        <f t="shared" si="34"/>
        <v>485.84094951923083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876960.77</v>
      </c>
      <c r="K650" s="210">
        <f>นครพนม!AL60</f>
        <v>1144100.8700000001</v>
      </c>
      <c r="L650" s="211">
        <f>นครพนม!AM60</f>
        <v>1243847.06</v>
      </c>
      <c r="M650" s="211">
        <f>นครพนม!AN60</f>
        <v>1390898.27</v>
      </c>
      <c r="N650" s="3"/>
      <c r="O650" s="3"/>
      <c r="P650" s="3"/>
      <c r="Q650" s="77">
        <f t="shared" si="33"/>
        <v>-147051.20999999996</v>
      </c>
      <c r="R650" s="78">
        <f t="shared" si="34"/>
        <v>272.41503723171269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1019752.46</v>
      </c>
      <c r="K651" s="210">
        <f>นครพนม!AL61</f>
        <v>957852.51</v>
      </c>
      <c r="L651" s="211">
        <f>นครพนม!AM61</f>
        <v>1527242.21</v>
      </c>
      <c r="M651" s="211">
        <f>นครพนม!AN61</f>
        <v>1490062.01</v>
      </c>
      <c r="N651" s="3"/>
      <c r="O651" s="3"/>
      <c r="P651" s="3"/>
      <c r="Q651" s="77">
        <f t="shared" si="33"/>
        <v>37180.199999999953</v>
      </c>
      <c r="R651" s="78">
        <f t="shared" si="34"/>
        <v>397.09885855434214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438333.13</v>
      </c>
      <c r="K652" s="210">
        <f>นครพนม!AL62</f>
        <v>1061113.93</v>
      </c>
      <c r="L652" s="211">
        <f>นครพนม!AM62</f>
        <v>1146848.0899999999</v>
      </c>
      <c r="M652" s="211">
        <f>นครพนม!AN62</f>
        <v>908374.32000000007</v>
      </c>
      <c r="N652" s="3"/>
      <c r="O652" s="3"/>
      <c r="P652" s="3"/>
      <c r="Q652" s="77">
        <f t="shared" si="33"/>
        <v>238473.76999999979</v>
      </c>
      <c r="R652" s="78">
        <f t="shared" si="34"/>
        <v>498.62960434782605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970987.34</v>
      </c>
      <c r="K653" s="210">
        <f>นครพนม!AL63</f>
        <v>2212220.0799999996</v>
      </c>
      <c r="L653" s="211">
        <f>นครพนม!AM63</f>
        <v>2248181.7000000002</v>
      </c>
      <c r="M653" s="211">
        <f>นครพนม!AN63</f>
        <v>1290809.3500000001</v>
      </c>
      <c r="N653" s="3"/>
      <c r="O653" s="3"/>
      <c r="P653" s="3"/>
      <c r="Q653" s="77">
        <f t="shared" ref="Q653:Q710" si="35">L653-M653</f>
        <v>957372.35000000009</v>
      </c>
      <c r="R653" s="78">
        <f t="shared" ref="R653:R709" si="36">L653/H653</f>
        <v>837.31162011173194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578775.82999999996</v>
      </c>
      <c r="K654" s="210">
        <f>นครพนม!AL64</f>
        <v>608590.43000000005</v>
      </c>
      <c r="L654" s="211">
        <f>นครพนม!AM64</f>
        <v>1307423.67</v>
      </c>
      <c r="M654" s="211">
        <f>นครพนม!AN64</f>
        <v>1521335.1900000002</v>
      </c>
      <c r="N654" s="3"/>
      <c r="O654" s="3"/>
      <c r="P654" s="3"/>
      <c r="Q654" s="77">
        <f t="shared" si="35"/>
        <v>-213911.52000000025</v>
      </c>
      <c r="R654" s="78">
        <f t="shared" si="36"/>
        <v>266.16931392508144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842141.17</v>
      </c>
      <c r="K655" s="210">
        <f>นครพนม!AL65</f>
        <v>1273669.1099999999</v>
      </c>
      <c r="L655" s="211">
        <f>นครพนม!AM65</f>
        <v>1324989.05</v>
      </c>
      <c r="M655" s="211">
        <f>นครพนม!AN65</f>
        <v>1423856.59</v>
      </c>
      <c r="N655" s="3"/>
      <c r="O655" s="3"/>
      <c r="P655" s="3"/>
      <c r="Q655" s="77">
        <f t="shared" si="35"/>
        <v>-98867.540000000037</v>
      </c>
      <c r="R655" s="78">
        <f t="shared" si="36"/>
        <v>305.79022617124394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757984.01</v>
      </c>
      <c r="K656" s="210">
        <f>นครพนม!AL66</f>
        <v>888403.66</v>
      </c>
      <c r="L656" s="211">
        <f>นครพนม!AM66</f>
        <v>1599362.0699999998</v>
      </c>
      <c r="M656" s="211">
        <f>นครพนม!AN66</f>
        <v>1632844.66</v>
      </c>
      <c r="N656" s="3"/>
      <c r="O656" s="3"/>
      <c r="P656" s="3"/>
      <c r="Q656" s="77">
        <f t="shared" si="35"/>
        <v>-33482.590000000084</v>
      </c>
      <c r="R656" s="78">
        <f t="shared" si="36"/>
        <v>507.7339904761904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328160.5</v>
      </c>
      <c r="K657" s="210">
        <f>นครพนม!AL67</f>
        <v>515574.36000000004</v>
      </c>
      <c r="L657" s="211">
        <f>นครพนม!AM67</f>
        <v>754762.72</v>
      </c>
      <c r="M657" s="211">
        <f>นครพนม!AN67</f>
        <v>704155.15</v>
      </c>
      <c r="N657" s="3"/>
      <c r="O657" s="3"/>
      <c r="P657" s="3"/>
      <c r="Q657" s="77">
        <f t="shared" si="35"/>
        <v>50607.569999999949</v>
      </c>
      <c r="R657" s="78">
        <f t="shared" si="36"/>
        <v>479.51888182973312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1212309.76</v>
      </c>
      <c r="K658" s="210">
        <f>นครพนม!AL68</f>
        <v>1485263.8800000001</v>
      </c>
      <c r="L658" s="211">
        <f>นครพนม!AM68</f>
        <v>1134829.19</v>
      </c>
      <c r="M658" s="211">
        <f>นครพนม!AN68</f>
        <v>1261266.6800000002</v>
      </c>
      <c r="N658" s="3"/>
      <c r="O658" s="3"/>
      <c r="P658" s="3"/>
      <c r="Q658" s="77">
        <f t="shared" si="35"/>
        <v>-126437.49000000022</v>
      </c>
      <c r="R658" s="78">
        <f t="shared" si="36"/>
        <v>266.83028215377379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2813004.16</v>
      </c>
      <c r="K659" s="210">
        <f>นครพนม!AL69</f>
        <v>3179377.9000000004</v>
      </c>
      <c r="L659" s="211">
        <f>นครพนม!AM69</f>
        <v>939862.89999999991</v>
      </c>
      <c r="M659" s="211">
        <f>นครพนม!AN69</f>
        <v>919443.15</v>
      </c>
      <c r="N659" s="3"/>
      <c r="O659" s="3"/>
      <c r="P659" s="3"/>
      <c r="Q659" s="77">
        <f t="shared" si="35"/>
        <v>20419.749999999884</v>
      </c>
      <c r="R659" s="78">
        <f t="shared" si="36"/>
        <v>222.45275739644967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529051.9</v>
      </c>
      <c r="K660" s="210">
        <f>นครพนม!AL70</f>
        <v>1591455.99</v>
      </c>
      <c r="L660" s="211">
        <f>นครพนม!AM70</f>
        <v>2336509.52</v>
      </c>
      <c r="M660" s="211">
        <f>นครพนม!AN70</f>
        <v>1024667.0900000001</v>
      </c>
      <c r="N660" s="3"/>
      <c r="O660" s="3"/>
      <c r="P660" s="3"/>
      <c r="Q660" s="77">
        <f t="shared" si="35"/>
        <v>1311842.43</v>
      </c>
      <c r="R660" s="78">
        <f t="shared" si="36"/>
        <v>740.3388846641318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692262.69</v>
      </c>
      <c r="K661" s="210">
        <f>นครพนม!AL71</f>
        <v>937468.48</v>
      </c>
      <c r="L661" s="211">
        <f>นครพนม!AM71</f>
        <v>940039.17</v>
      </c>
      <c r="M661" s="211">
        <f>นครพนม!AN71</f>
        <v>990565.26</v>
      </c>
      <c r="N661" s="3"/>
      <c r="O661" s="3"/>
      <c r="P661" s="3"/>
      <c r="Q661" s="77">
        <f t="shared" si="35"/>
        <v>-50526.089999999967</v>
      </c>
      <c r="R661" s="78">
        <f t="shared" si="36"/>
        <v>444.67321192052981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13092558.33</v>
      </c>
      <c r="K662" s="215">
        <f>SUM(K646:K661)</f>
        <v>20048976.129999995</v>
      </c>
      <c r="L662" s="215">
        <f>SUM(L646:L661)</f>
        <v>21201545.290000003</v>
      </c>
      <c r="M662" s="215">
        <f>SUM(M646:M661)</f>
        <v>17965832.820000004</v>
      </c>
      <c r="N662" s="213">
        <v>15</v>
      </c>
      <c r="O662" s="213">
        <v>15</v>
      </c>
      <c r="P662" s="213">
        <f>N662-O662</f>
        <v>0</v>
      </c>
      <c r="Q662" s="77">
        <f t="shared" si="35"/>
        <v>3235712.4699999988</v>
      </c>
      <c r="R662" s="78">
        <f>L662/H662</f>
        <v>446.4141092371508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284931.68</v>
      </c>
      <c r="K664" s="210">
        <f>นครพนม!AL72</f>
        <v>100371.44</v>
      </c>
      <c r="L664" s="211">
        <f>นครพนม!AM72</f>
        <v>1672369.92</v>
      </c>
      <c r="M664" s="211">
        <f>นครพนม!AN72</f>
        <v>1369598.63</v>
      </c>
      <c r="N664" s="3"/>
      <c r="O664" s="3"/>
      <c r="P664" s="3"/>
      <c r="Q664" s="77">
        <f t="shared" si="35"/>
        <v>302771.29000000004</v>
      </c>
      <c r="R664" s="78">
        <f t="shared" si="36"/>
        <v>779.29632805219012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691838.55</v>
      </c>
      <c r="K665" s="210">
        <f>นครพนม!AL73</f>
        <v>710405.9800000001</v>
      </c>
      <c r="L665" s="211">
        <f>นครพนม!AM73</f>
        <v>1472323.43</v>
      </c>
      <c r="M665" s="211">
        <f>นครพนม!AN73</f>
        <v>1493043.5</v>
      </c>
      <c r="N665" s="3"/>
      <c r="O665" s="3"/>
      <c r="P665" s="3"/>
      <c r="Q665" s="77">
        <f t="shared" si="35"/>
        <v>-20720.070000000065</v>
      </c>
      <c r="R665" s="78">
        <f t="shared" si="36"/>
        <v>367.52956315526706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493980.08</v>
      </c>
      <c r="K666" s="210">
        <f>นครพนม!AL74</f>
        <v>543484.72</v>
      </c>
      <c r="L666" s="211">
        <f>นครพนม!AM74</f>
        <v>1017112.73</v>
      </c>
      <c r="M666" s="211">
        <f>นครพนม!AN74</f>
        <v>1198328.23</v>
      </c>
      <c r="N666" s="3"/>
      <c r="O666" s="3"/>
      <c r="P666" s="3"/>
      <c r="Q666" s="77">
        <f t="shared" si="35"/>
        <v>-181215.5</v>
      </c>
      <c r="R666" s="78">
        <f t="shared" si="36"/>
        <v>366.395075648415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1333156.0900000001</v>
      </c>
      <c r="K667" s="210">
        <f>นครพนม!AL75</f>
        <v>1375437.84</v>
      </c>
      <c r="L667" s="211">
        <f>นครพนม!AM75</f>
        <v>2309904.71</v>
      </c>
      <c r="M667" s="211">
        <f>นครพนม!AN75</f>
        <v>2017752.5899999999</v>
      </c>
      <c r="N667" s="3"/>
      <c r="O667" s="3"/>
      <c r="P667" s="3"/>
      <c r="Q667" s="77">
        <f t="shared" si="35"/>
        <v>292152.12000000011</v>
      </c>
      <c r="R667" s="78">
        <f t="shared" si="36"/>
        <v>788.63254011608058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1010275.16</v>
      </c>
      <c r="K668" s="210">
        <f>นครพนม!AL76</f>
        <v>1047498.24</v>
      </c>
      <c r="L668" s="211">
        <f>นครพนม!AM76</f>
        <v>1629516.08</v>
      </c>
      <c r="M668" s="211">
        <f>นครพนม!AN76</f>
        <v>1740677.3499999999</v>
      </c>
      <c r="N668" s="3"/>
      <c r="O668" s="3"/>
      <c r="P668" s="3"/>
      <c r="Q668" s="77">
        <f t="shared" si="35"/>
        <v>-111161.26999999979</v>
      </c>
      <c r="R668" s="78">
        <f t="shared" si="36"/>
        <v>596.23713135748267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1105352.68</v>
      </c>
      <c r="K669" s="210">
        <f>นครพนม!AL77</f>
        <v>1159012.9399999997</v>
      </c>
      <c r="L669" s="211">
        <f>นครพนม!AM77</f>
        <v>1988579.56</v>
      </c>
      <c r="M669" s="211">
        <f>นครพนม!AN77</f>
        <v>1235033.43</v>
      </c>
      <c r="N669" s="3"/>
      <c r="O669" s="3"/>
      <c r="P669" s="3"/>
      <c r="Q669" s="77">
        <f t="shared" si="35"/>
        <v>753546.13000000012</v>
      </c>
      <c r="R669" s="78">
        <f t="shared" si="36"/>
        <v>1030.3521036269431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530104.96</v>
      </c>
      <c r="K670" s="210">
        <f>นครพนม!AL78</f>
        <v>615772.63</v>
      </c>
      <c r="L670" s="211">
        <f>นครพนม!AM78</f>
        <v>1053087.1499999999</v>
      </c>
      <c r="M670" s="211">
        <f>นครพนม!AN78</f>
        <v>872333.08</v>
      </c>
      <c r="N670" s="3"/>
      <c r="O670" s="3"/>
      <c r="P670" s="3"/>
      <c r="Q670" s="77">
        <f t="shared" si="35"/>
        <v>180754.06999999995</v>
      </c>
      <c r="R670" s="78">
        <f t="shared" si="36"/>
        <v>368.3410807974816</v>
      </c>
    </row>
    <row r="671" spans="1:18" s="207" customFormat="1" ht="24.6" customHeight="1" x14ac:dyDescent="0.7">
      <c r="A671" s="242">
        <v>9</v>
      </c>
      <c r="B671" s="258" t="s">
        <v>38</v>
      </c>
      <c r="C671" s="258" t="s">
        <v>442</v>
      </c>
      <c r="D671" s="258" t="s">
        <v>80</v>
      </c>
      <c r="E671" s="258" t="s">
        <v>443</v>
      </c>
      <c r="F671" s="258" t="s">
        <v>141</v>
      </c>
      <c r="G671" s="3" t="s">
        <v>955</v>
      </c>
      <c r="H671" s="259">
        <v>1615</v>
      </c>
      <c r="I671" s="242">
        <v>2</v>
      </c>
      <c r="J671" s="209">
        <f>นครพนม!F79</f>
        <v>202962.89</v>
      </c>
      <c r="K671" s="210">
        <f>นครพนม!AL79</f>
        <v>176829.59000000003</v>
      </c>
      <c r="L671" s="211">
        <f>นครพนม!AM79</f>
        <v>1195720.55</v>
      </c>
      <c r="M671" s="211">
        <f>นครพนม!AN79</f>
        <v>1167629.21</v>
      </c>
      <c r="N671" s="258"/>
      <c r="O671" s="258"/>
      <c r="P671" s="258"/>
      <c r="Q671" s="205">
        <f t="shared" si="35"/>
        <v>28091.340000000084</v>
      </c>
      <c r="R671" s="206">
        <f t="shared" si="36"/>
        <v>740.38424148606816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5652602.0899999999</v>
      </c>
      <c r="K672" s="215">
        <f>SUM(K663:K671)</f>
        <v>5728813.3799999999</v>
      </c>
      <c r="L672" s="215">
        <f>SUM(L663:L671)</f>
        <v>12338614.130000001</v>
      </c>
      <c r="M672" s="215">
        <f>SUM(M663:M671)</f>
        <v>11094396.02</v>
      </c>
      <c r="N672" s="213">
        <v>8</v>
      </c>
      <c r="O672" s="213">
        <v>8</v>
      </c>
      <c r="P672" s="213">
        <f>N672-O672</f>
        <v>0</v>
      </c>
      <c r="Q672" s="77">
        <f t="shared" si="35"/>
        <v>1244218.1100000013</v>
      </c>
      <c r="R672" s="78">
        <f>L672/H672</f>
        <v>587.72097408783463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179499.59</v>
      </c>
      <c r="K674" s="210">
        <f>นครพนม!AL80</f>
        <v>162558.52000000002</v>
      </c>
      <c r="L674" s="211">
        <f>นครพนม!AM80</f>
        <v>1088608.95</v>
      </c>
      <c r="M674" s="211">
        <f>นครพนม!AN80</f>
        <v>1062426.0699999998</v>
      </c>
      <c r="N674" s="3"/>
      <c r="O674" s="3"/>
      <c r="P674" s="3"/>
      <c r="Q674" s="77">
        <f t="shared" si="35"/>
        <v>26182.880000000121</v>
      </c>
      <c r="R674" s="78">
        <f t="shared" si="36"/>
        <v>294.93604714169601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938400.32</v>
      </c>
      <c r="K675" s="210">
        <f>นครพนม!AL81</f>
        <v>960058.7</v>
      </c>
      <c r="L675" s="211">
        <f>นครพนม!AM81</f>
        <v>670964.78</v>
      </c>
      <c r="M675" s="211">
        <f>นครพนม!AN81</f>
        <v>607679.88</v>
      </c>
      <c r="N675" s="3"/>
      <c r="O675" s="3"/>
      <c r="P675" s="3"/>
      <c r="Q675" s="77">
        <f t="shared" si="35"/>
        <v>63284.900000000023</v>
      </c>
      <c r="R675" s="78">
        <f t="shared" si="36"/>
        <v>422.25599748269354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592072.79</v>
      </c>
      <c r="K676" s="210">
        <f>นครพนม!AL82</f>
        <v>654839.66</v>
      </c>
      <c r="L676" s="211">
        <f>นครพนม!AM82</f>
        <v>1102547.8500000001</v>
      </c>
      <c r="M676" s="211">
        <f>นครพนม!AN82</f>
        <v>918955.91</v>
      </c>
      <c r="N676" s="3"/>
      <c r="O676" s="3"/>
      <c r="P676" s="3"/>
      <c r="Q676" s="77">
        <f t="shared" si="35"/>
        <v>183591.94000000006</v>
      </c>
      <c r="R676" s="78">
        <f t="shared" si="36"/>
        <v>324.27877941176473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567789.42000000004</v>
      </c>
      <c r="K677" s="210">
        <f>นครพนม!AL83</f>
        <v>575254.33000000007</v>
      </c>
      <c r="L677" s="211">
        <f>นครพนม!AM83</f>
        <v>1332345.5699999998</v>
      </c>
      <c r="M677" s="211">
        <f>นครพนม!AN83</f>
        <v>1104150.72</v>
      </c>
      <c r="N677" s="3"/>
      <c r="O677" s="3"/>
      <c r="P677" s="3"/>
      <c r="Q677" s="77">
        <f t="shared" si="35"/>
        <v>228194.84999999986</v>
      </c>
      <c r="R677" s="78">
        <f t="shared" si="36"/>
        <v>557.70011301799912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232881.89</v>
      </c>
      <c r="K678" s="210">
        <f>นครพนม!AL84</f>
        <v>374735.49</v>
      </c>
      <c r="L678" s="211">
        <f>นครพนม!AM84</f>
        <v>1316314.1399999999</v>
      </c>
      <c r="M678" s="211">
        <f>นครพนม!AN84</f>
        <v>1316883.0099999998</v>
      </c>
      <c r="N678" s="3"/>
      <c r="O678" s="3"/>
      <c r="P678" s="3"/>
      <c r="Q678" s="77">
        <f t="shared" si="35"/>
        <v>-568.86999999987893</v>
      </c>
      <c r="R678" s="78">
        <f t="shared" si="36"/>
        <v>562.28711661683042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352227.57</v>
      </c>
      <c r="K679" s="210">
        <f>นครพนม!AL85</f>
        <v>445114.78</v>
      </c>
      <c r="L679" s="211">
        <f>นครพนม!AM85</f>
        <v>1092246.2</v>
      </c>
      <c r="M679" s="211">
        <f>นครพนม!AN85</f>
        <v>956931.72</v>
      </c>
      <c r="N679" s="3"/>
      <c r="O679" s="3"/>
      <c r="P679" s="3"/>
      <c r="Q679" s="77">
        <f t="shared" si="35"/>
        <v>135314.47999999998</v>
      </c>
      <c r="R679" s="78">
        <f t="shared" si="36"/>
        <v>613.27692307692303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243969.6</v>
      </c>
      <c r="K680" s="210">
        <f>นครพนม!AL86</f>
        <v>250803.56</v>
      </c>
      <c r="L680" s="211">
        <f>นครพนม!AM86</f>
        <v>3021568.39</v>
      </c>
      <c r="M680" s="211">
        <f>นครพนม!AN86</f>
        <v>3093293.0799999996</v>
      </c>
      <c r="N680" s="3"/>
      <c r="O680" s="3"/>
      <c r="P680" s="3"/>
      <c r="Q680" s="77">
        <f t="shared" si="35"/>
        <v>-71724.689999999478</v>
      </c>
      <c r="R680" s="78">
        <f t="shared" si="36"/>
        <v>1126.6101379567488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142702.49</v>
      </c>
      <c r="K681" s="210">
        <f>นครพนม!AL87</f>
        <v>164590.12</v>
      </c>
      <c r="L681" s="211">
        <f>นครพนม!AM87</f>
        <v>1166416.98</v>
      </c>
      <c r="M681" s="211">
        <f>นครพนม!AN87</f>
        <v>1055795.71</v>
      </c>
      <c r="N681" s="3"/>
      <c r="O681" s="3"/>
      <c r="P681" s="3"/>
      <c r="Q681" s="77">
        <f t="shared" si="35"/>
        <v>110621.27000000002</v>
      </c>
      <c r="R681" s="78">
        <f t="shared" si="36"/>
        <v>653.45489075630246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363889.16</v>
      </c>
      <c r="K682" s="210">
        <f>นครพนม!AL88</f>
        <v>449357.13999999996</v>
      </c>
      <c r="L682" s="211">
        <f>นครพนม!AM88</f>
        <v>873169.19</v>
      </c>
      <c r="M682" s="211">
        <f>นครพนม!AN88</f>
        <v>912368.64000000001</v>
      </c>
      <c r="N682" s="3"/>
      <c r="O682" s="3"/>
      <c r="P682" s="3"/>
      <c r="Q682" s="77">
        <f t="shared" si="35"/>
        <v>-39199.45000000007</v>
      </c>
      <c r="R682" s="78">
        <f t="shared" si="36"/>
        <v>282.94529812054435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1054377.1100000001</v>
      </c>
      <c r="K683" s="210">
        <f>นครพนม!AL89</f>
        <v>1113615.79</v>
      </c>
      <c r="L683" s="211">
        <f>นครพนม!AM89</f>
        <v>1263729.32</v>
      </c>
      <c r="M683" s="211">
        <f>นครพนม!AN89</f>
        <v>1111957.73</v>
      </c>
      <c r="N683" s="3"/>
      <c r="O683" s="3"/>
      <c r="P683" s="3"/>
      <c r="Q683" s="77">
        <f t="shared" si="35"/>
        <v>151771.59000000008</v>
      </c>
      <c r="R683" s="78">
        <f t="shared" si="36"/>
        <v>430.5721703577513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362229.89</v>
      </c>
      <c r="K684" s="210">
        <f>นครพนม!AL90</f>
        <v>811809.11</v>
      </c>
      <c r="L684" s="211">
        <f>นครพนม!AM90</f>
        <v>1099961.04</v>
      </c>
      <c r="M684" s="211">
        <f>นครพนม!AN90</f>
        <v>1139610.19</v>
      </c>
      <c r="N684" s="3"/>
      <c r="O684" s="3"/>
      <c r="P684" s="3"/>
      <c r="Q684" s="77">
        <f t="shared" si="35"/>
        <v>-39649.149999999907</v>
      </c>
      <c r="R684" s="78">
        <f t="shared" si="36"/>
        <v>356.78269218293872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321744.62</v>
      </c>
      <c r="K685" s="210">
        <f>นครพนม!AL91</f>
        <v>356264.38</v>
      </c>
      <c r="L685" s="211">
        <f>นครพนม!AM91</f>
        <v>1271184.33</v>
      </c>
      <c r="M685" s="211">
        <f>นครพนม!AN91</f>
        <v>1113213.8499999999</v>
      </c>
      <c r="N685" s="3"/>
      <c r="O685" s="3"/>
      <c r="P685" s="3"/>
      <c r="Q685" s="77">
        <f t="shared" si="35"/>
        <v>157970.48000000021</v>
      </c>
      <c r="R685" s="78">
        <f t="shared" si="36"/>
        <v>583.64753443526172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726113.98</v>
      </c>
      <c r="K686" s="210">
        <f>นครพนม!AL92</f>
        <v>738096.86</v>
      </c>
      <c r="L686" s="211">
        <f>นครพนม!AM92</f>
        <v>1529250.59</v>
      </c>
      <c r="M686" s="211">
        <f>นครพนม!AN92</f>
        <v>1104725.4400000002</v>
      </c>
      <c r="N686" s="3"/>
      <c r="O686" s="3"/>
      <c r="P686" s="3"/>
      <c r="Q686" s="77">
        <f t="shared" si="35"/>
        <v>424525.14999999991</v>
      </c>
      <c r="R686" s="78">
        <f t="shared" si="36"/>
        <v>782.22536572890033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105133.62</v>
      </c>
      <c r="K687" s="210">
        <f>นครพนม!AL93</f>
        <v>159640.59</v>
      </c>
      <c r="L687" s="211">
        <f>นครพนม!AM93</f>
        <v>1208393.02</v>
      </c>
      <c r="M687" s="211">
        <f>นครพนม!AN93</f>
        <v>1097046.48</v>
      </c>
      <c r="N687" s="3"/>
      <c r="O687" s="3"/>
      <c r="P687" s="3"/>
      <c r="Q687" s="77">
        <f t="shared" si="35"/>
        <v>111346.54000000004</v>
      </c>
      <c r="R687" s="78">
        <f t="shared" si="36"/>
        <v>438.93680348710501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599540.27</v>
      </c>
      <c r="K688" s="210">
        <f>นครพนม!AL94</f>
        <v>929550.09000000008</v>
      </c>
      <c r="L688" s="211">
        <f>นครพนม!AM94</f>
        <v>1724163.52</v>
      </c>
      <c r="M688" s="211">
        <f>นครพนม!AN94</f>
        <v>1364592.22</v>
      </c>
      <c r="N688" s="3"/>
      <c r="O688" s="3"/>
      <c r="P688" s="3"/>
      <c r="Q688" s="77">
        <f t="shared" si="35"/>
        <v>359571.30000000005</v>
      </c>
      <c r="R688" s="78">
        <f t="shared" si="36"/>
        <v>587.64946148602587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1024909.25</v>
      </c>
      <c r="K689" s="210">
        <f>นครพนม!AL95</f>
        <v>1539692.0299999998</v>
      </c>
      <c r="L689" s="211">
        <f>นครพนม!AM95</f>
        <v>1752409.62</v>
      </c>
      <c r="M689" s="211">
        <f>นครพนม!AN95</f>
        <v>1076908.1200000001</v>
      </c>
      <c r="N689" s="3"/>
      <c r="O689" s="3"/>
      <c r="P689" s="3"/>
      <c r="Q689" s="77">
        <f t="shared" si="35"/>
        <v>675501.5</v>
      </c>
      <c r="R689" s="78">
        <f t="shared" si="36"/>
        <v>509.42140116279074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915878.82</v>
      </c>
      <c r="K690" s="210">
        <f>นครพนม!AL96</f>
        <v>926850.08</v>
      </c>
      <c r="L690" s="211">
        <f>นครพนม!AM96</f>
        <v>902653.58</v>
      </c>
      <c r="M690" s="211">
        <f>นครพนม!AN96</f>
        <v>597592.41999999993</v>
      </c>
      <c r="N690" s="3"/>
      <c r="O690" s="3"/>
      <c r="P690" s="3"/>
      <c r="Q690" s="77">
        <f t="shared" si="35"/>
        <v>305061.16000000003</v>
      </c>
      <c r="R690" s="78">
        <f t="shared" si="36"/>
        <v>466.00597831698502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767201.66</v>
      </c>
      <c r="K691" s="210">
        <f>นครพนม!AL97</f>
        <v>1096265.55</v>
      </c>
      <c r="L691" s="211">
        <f>นครพนม!AM97</f>
        <v>1614240.51</v>
      </c>
      <c r="M691" s="211">
        <f>นครพนม!AN97</f>
        <v>1116904.3600000001</v>
      </c>
      <c r="N691" s="3"/>
      <c r="O691" s="3"/>
      <c r="P691" s="3"/>
      <c r="Q691" s="77">
        <f t="shared" si="35"/>
        <v>497336.14999999991</v>
      </c>
      <c r="R691" s="78">
        <f t="shared" si="36"/>
        <v>610.99186601059807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719334.93</v>
      </c>
      <c r="K692" s="210">
        <f>นครพนม!AL98</f>
        <v>765416.12000000011</v>
      </c>
      <c r="L692" s="211">
        <f>นครพนม!AM98</f>
        <v>1325115.57</v>
      </c>
      <c r="M692" s="211">
        <f>นครพนม!AN98</f>
        <v>1032107.3699999999</v>
      </c>
      <c r="N692" s="3"/>
      <c r="O692" s="3"/>
      <c r="P692" s="3"/>
      <c r="Q692" s="77">
        <f t="shared" si="35"/>
        <v>293008.20000000019</v>
      </c>
      <c r="R692" s="78">
        <f t="shared" si="36"/>
        <v>577.89601831661582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60" t="s">
        <v>56</v>
      </c>
      <c r="F693" s="260"/>
      <c r="G693" s="260" t="s">
        <v>449</v>
      </c>
      <c r="H693" s="216">
        <f>SUM(H673:H692)</f>
        <v>48894</v>
      </c>
      <c r="I693" s="212"/>
      <c r="J693" s="215">
        <f>SUM(J673:J692)</f>
        <v>10209896.98</v>
      </c>
      <c r="K693" s="215">
        <f>SUM(K673:K692)</f>
        <v>12474512.900000002</v>
      </c>
      <c r="L693" s="215">
        <f>SUM(L673:L692)</f>
        <v>25355283.150000002</v>
      </c>
      <c r="M693" s="215">
        <f>SUM(M673:M692)</f>
        <v>21783142.919999998</v>
      </c>
      <c r="N693" s="213">
        <v>19</v>
      </c>
      <c r="O693" s="213">
        <v>19</v>
      </c>
      <c r="P693" s="213">
        <f>N693-O693</f>
        <v>0</v>
      </c>
      <c r="Q693" s="77">
        <f t="shared" si="35"/>
        <v>3572140.2300000042</v>
      </c>
      <c r="R693" s="78">
        <f>L693/H693</f>
        <v>518.57657688059885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224889.62</v>
      </c>
      <c r="K695" s="210">
        <f>นครพนม!AL99</f>
        <v>263072.92</v>
      </c>
      <c r="L695" s="211">
        <f>นครพนม!AM99</f>
        <v>1096828.8</v>
      </c>
      <c r="M695" s="211">
        <f>นครพนม!AN99</f>
        <v>1031984.76</v>
      </c>
      <c r="N695" s="3"/>
      <c r="O695" s="3"/>
      <c r="P695" s="3"/>
      <c r="Q695" s="77">
        <f t="shared" si="35"/>
        <v>64844.040000000037</v>
      </c>
      <c r="R695" s="78">
        <f t="shared" si="36"/>
        <v>381.24045881126176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501220.78</v>
      </c>
      <c r="K696" s="210">
        <f>นครพนม!AL100</f>
        <v>520302.04000000004</v>
      </c>
      <c r="L696" s="211">
        <f>นครพนม!AM100</f>
        <v>1196457.8600000001</v>
      </c>
      <c r="M696" s="211">
        <f>นครพนม!AN100</f>
        <v>1140024.04</v>
      </c>
      <c r="N696" s="3"/>
      <c r="O696" s="3"/>
      <c r="P696" s="3"/>
      <c r="Q696" s="77">
        <f t="shared" si="35"/>
        <v>56433.820000000065</v>
      </c>
      <c r="R696" s="78">
        <f t="shared" si="36"/>
        <v>408.76592415442434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534867.44999999995</v>
      </c>
      <c r="K697" s="210">
        <f>นครพนม!AL101</f>
        <v>587061.29999999993</v>
      </c>
      <c r="L697" s="211">
        <f>นครพนม!AM101</f>
        <v>1381981.53</v>
      </c>
      <c r="M697" s="211">
        <f>นครพนม!AN101</f>
        <v>979608.65</v>
      </c>
      <c r="N697" s="3"/>
      <c r="O697" s="3"/>
      <c r="P697" s="3"/>
      <c r="Q697" s="77">
        <f t="shared" si="35"/>
        <v>402372.88</v>
      </c>
      <c r="R697" s="78">
        <f t="shared" si="36"/>
        <v>330.30151290630977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377886.09</v>
      </c>
      <c r="K698" s="210">
        <f>นครพนม!AL102</f>
        <v>532419.25</v>
      </c>
      <c r="L698" s="211">
        <f>นครพนม!AM102</f>
        <v>1352861.1300000001</v>
      </c>
      <c r="M698" s="211">
        <f>นครพนม!AN102</f>
        <v>1153534.96</v>
      </c>
      <c r="N698" s="3"/>
      <c r="O698" s="3"/>
      <c r="P698" s="3"/>
      <c r="Q698" s="77">
        <f t="shared" si="35"/>
        <v>199326.17000000016</v>
      </c>
      <c r="R698" s="78">
        <f t="shared" si="36"/>
        <v>289.25831302116745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419575.78</v>
      </c>
      <c r="K699" s="210">
        <f>นครพนม!AL103</f>
        <v>401403.41000000003</v>
      </c>
      <c r="L699" s="211">
        <f>นครพนม!AM103</f>
        <v>1094877.25</v>
      </c>
      <c r="M699" s="211">
        <f>นครพนม!AN103</f>
        <v>975595.42999999993</v>
      </c>
      <c r="N699" s="3"/>
      <c r="O699" s="3"/>
      <c r="P699" s="3"/>
      <c r="Q699" s="77">
        <f t="shared" si="35"/>
        <v>119281.82000000007</v>
      </c>
      <c r="R699" s="78">
        <f t="shared" si="36"/>
        <v>491.6377413560844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285677.31</v>
      </c>
      <c r="K700" s="210">
        <f>นครพนม!AL104</f>
        <v>280582.43</v>
      </c>
      <c r="L700" s="211">
        <f>นครพนม!AM104</f>
        <v>746603.91</v>
      </c>
      <c r="M700" s="211">
        <f>นครพนม!AN104</f>
        <v>702178</v>
      </c>
      <c r="N700" s="3"/>
      <c r="O700" s="3"/>
      <c r="P700" s="3"/>
      <c r="Q700" s="77">
        <f t="shared" si="35"/>
        <v>44425.910000000033</v>
      </c>
      <c r="R700" s="78">
        <f t="shared" si="36"/>
        <v>916.07841717791416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263923.21999999997</v>
      </c>
      <c r="K701" s="210">
        <f>นครพนม!AL105</f>
        <v>1053320.94</v>
      </c>
      <c r="L701" s="211">
        <f>นครพนม!AM105</f>
        <v>1887688.62</v>
      </c>
      <c r="M701" s="211">
        <f>นครพนม!AN105</f>
        <v>1375663.8399999999</v>
      </c>
      <c r="N701" s="3"/>
      <c r="O701" s="3"/>
      <c r="P701" s="3"/>
      <c r="Q701" s="77">
        <f t="shared" si="35"/>
        <v>512024.78000000026</v>
      </c>
      <c r="R701" s="78">
        <f t="shared" si="36"/>
        <v>524.21233546237158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405164.34</v>
      </c>
      <c r="K702" s="210">
        <f>นครพนม!AL106</f>
        <v>436457.03</v>
      </c>
      <c r="L702" s="211">
        <f>นครพนม!AM106</f>
        <v>1081152.27</v>
      </c>
      <c r="M702" s="211">
        <f>นครพนม!AN106</f>
        <v>988007.79000000015</v>
      </c>
      <c r="N702" s="3"/>
      <c r="O702" s="3"/>
      <c r="P702" s="3"/>
      <c r="Q702" s="77">
        <f t="shared" si="35"/>
        <v>93144.479999999865</v>
      </c>
      <c r="R702" s="78">
        <f t="shared" si="36"/>
        <v>455.98999156474065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167174.04999999999</v>
      </c>
      <c r="K703" s="210">
        <f>นครพนม!AL107</f>
        <v>181240.72999999998</v>
      </c>
      <c r="L703" s="211">
        <f>นครพนม!AM107</f>
        <v>1222392.19</v>
      </c>
      <c r="M703" s="211">
        <f>นครพนม!AN107</f>
        <v>1188032.49</v>
      </c>
      <c r="N703" s="3"/>
      <c r="O703" s="3"/>
      <c r="P703" s="3"/>
      <c r="Q703" s="77">
        <f t="shared" si="35"/>
        <v>34359.699999999953</v>
      </c>
      <c r="R703" s="78">
        <f t="shared" si="36"/>
        <v>588.53740491092924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383626.7</v>
      </c>
      <c r="K704" s="210">
        <f>นครพนม!AL108</f>
        <v>403473.18</v>
      </c>
      <c r="L704" s="211">
        <f>นครพนม!AM108</f>
        <v>1203595.8</v>
      </c>
      <c r="M704" s="211">
        <f>นครพนม!AN108</f>
        <v>1090467.21</v>
      </c>
      <c r="N704" s="3"/>
      <c r="O704" s="3"/>
      <c r="P704" s="3"/>
      <c r="Q704" s="77">
        <f t="shared" si="35"/>
        <v>113128.59000000008</v>
      </c>
      <c r="R704" s="78">
        <f t="shared" si="36"/>
        <v>403.75571955719556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587686.18999999994</v>
      </c>
      <c r="K705" s="210">
        <f>นครพนม!AL109</f>
        <v>576542.16999999993</v>
      </c>
      <c r="L705" s="211">
        <f>นครพนม!AM109</f>
        <v>1438611.52</v>
      </c>
      <c r="M705" s="211">
        <f>นครพนม!AN109</f>
        <v>1165777.99</v>
      </c>
      <c r="N705" s="3"/>
      <c r="O705" s="3"/>
      <c r="P705" s="3"/>
      <c r="Q705" s="77">
        <f t="shared" si="35"/>
        <v>272833.53000000003</v>
      </c>
      <c r="R705" s="78">
        <f t="shared" si="36"/>
        <v>559.11835211815003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80171.25</v>
      </c>
      <c r="K706" s="210">
        <f>นครพนม!AL110</f>
        <v>407189.18000000005</v>
      </c>
      <c r="L706" s="211">
        <f>นครพนม!AM110</f>
        <v>683593.4</v>
      </c>
      <c r="M706" s="211">
        <f>นครพนม!AN110</f>
        <v>620301.01</v>
      </c>
      <c r="N706" s="3"/>
      <c r="O706" s="3"/>
      <c r="P706" s="3"/>
      <c r="Q706" s="77">
        <f t="shared" si="35"/>
        <v>63292.390000000014</v>
      </c>
      <c r="R706" s="78">
        <f t="shared" si="36"/>
        <v>345.59828109201214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643380.15</v>
      </c>
      <c r="K707" s="210">
        <f>นครพนม!AL111</f>
        <v>662869.45000000007</v>
      </c>
      <c r="L707" s="211">
        <f>นครพนม!AM111</f>
        <v>1609145.1600000001</v>
      </c>
      <c r="M707" s="211">
        <f>นครพนม!AN111</f>
        <v>1046656.2999999999</v>
      </c>
      <c r="N707" s="3"/>
      <c r="O707" s="3"/>
      <c r="P707" s="3"/>
      <c r="Q707" s="77">
        <f t="shared" si="35"/>
        <v>562488.86000000022</v>
      </c>
      <c r="R707" s="78">
        <f t="shared" si="36"/>
        <v>684.74262127659586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455857.47</v>
      </c>
      <c r="K708" s="210">
        <f>นครพนม!AL112</f>
        <v>998686.89999999991</v>
      </c>
      <c r="L708" s="211">
        <f>นครพนม!AM112</f>
        <v>826210.4</v>
      </c>
      <c r="M708" s="211">
        <f>นครพนม!AN112</f>
        <v>526972.75</v>
      </c>
      <c r="N708" s="3"/>
      <c r="O708" s="3"/>
      <c r="P708" s="3"/>
      <c r="Q708" s="77">
        <f t="shared" si="35"/>
        <v>299237.65000000002</v>
      </c>
      <c r="R708" s="78">
        <f t="shared" si="36"/>
        <v>486.57856301531217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502634.65</v>
      </c>
      <c r="K709" s="210">
        <f>นครพนม!AL113</f>
        <v>542458.62</v>
      </c>
      <c r="L709" s="211">
        <f>นครพนม!AM113</f>
        <v>1171464.27</v>
      </c>
      <c r="M709" s="211">
        <f>นครพนม!AN113</f>
        <v>1063894.26</v>
      </c>
      <c r="N709" s="3"/>
      <c r="O709" s="3"/>
      <c r="P709" s="3"/>
      <c r="Q709" s="77">
        <f t="shared" si="35"/>
        <v>107570.01000000001</v>
      </c>
      <c r="R709" s="78">
        <f t="shared" si="36"/>
        <v>555.19633649289096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5833735.0499999998</v>
      </c>
      <c r="K710" s="233">
        <f>SUM(K694:K709)</f>
        <v>7847079.5499999998</v>
      </c>
      <c r="L710" s="215">
        <f>SUM(L694:L709)</f>
        <v>17993464.109999999</v>
      </c>
      <c r="M710" s="215">
        <f>SUM(M694:M709)</f>
        <v>15048699.479999999</v>
      </c>
      <c r="N710" s="213">
        <v>15</v>
      </c>
      <c r="O710" s="213">
        <v>15</v>
      </c>
      <c r="P710" s="213">
        <f>N710-O710</f>
        <v>0</v>
      </c>
      <c r="Q710" s="77">
        <f t="shared" si="35"/>
        <v>2944764.6300000008</v>
      </c>
      <c r="R710" s="78">
        <f>L710/H710</f>
        <v>456.15434036404196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581210.14</v>
      </c>
      <c r="K712" s="210">
        <f>นครพนม!AL114</f>
        <v>1642405.3800000001</v>
      </c>
      <c r="L712" s="211">
        <f>นครพนม!AM114</f>
        <v>2038492.8800000001</v>
      </c>
      <c r="M712" s="211">
        <f>นครพนม!AN114</f>
        <v>1273267.8599999999</v>
      </c>
      <c r="N712" s="3"/>
      <c r="O712" s="3"/>
      <c r="P712" s="3"/>
      <c r="Q712" s="77">
        <f t="shared" ref="Q712:Q746" si="37">L712-M712</f>
        <v>765225.02000000025</v>
      </c>
      <c r="R712" s="78">
        <f t="shared" ref="R712:R747" si="38">L712/H712</f>
        <v>558.03254311524779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520126.61</v>
      </c>
      <c r="K713" s="210">
        <f>นครพนม!AL115</f>
        <v>1182284.9300000002</v>
      </c>
      <c r="L713" s="211">
        <f>นครพนม!AM115</f>
        <v>1766216.71</v>
      </c>
      <c r="M713" s="211">
        <f>นครพนม!AN115</f>
        <v>1112163.98</v>
      </c>
      <c r="N713" s="3"/>
      <c r="O713" s="3"/>
      <c r="P713" s="3"/>
      <c r="Q713" s="77">
        <f t="shared" si="37"/>
        <v>654052.73</v>
      </c>
      <c r="R713" s="78">
        <f t="shared" si="38"/>
        <v>1232.5308513607815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328075.02</v>
      </c>
      <c r="K714" s="210">
        <f>นครพนม!AL116</f>
        <v>1144269.8600000001</v>
      </c>
      <c r="L714" s="211">
        <f>นครพนม!AM116</f>
        <v>1627731.73</v>
      </c>
      <c r="M714" s="211">
        <f>นครพนม!AN116</f>
        <v>1187347.9800000002</v>
      </c>
      <c r="N714" s="3"/>
      <c r="O714" s="3"/>
      <c r="P714" s="3"/>
      <c r="Q714" s="77">
        <f t="shared" si="37"/>
        <v>440383.74999999977</v>
      </c>
      <c r="R714" s="78">
        <f t="shared" si="38"/>
        <v>758.84929137529139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236830.49</v>
      </c>
      <c r="K715" s="210">
        <f>นครพนม!AL117</f>
        <v>1048120.53</v>
      </c>
      <c r="L715" s="211">
        <f>นครพนม!AM117</f>
        <v>1833482.04</v>
      </c>
      <c r="M715" s="211">
        <f>นครพนม!AN117</f>
        <v>1145404.54</v>
      </c>
      <c r="N715" s="3"/>
      <c r="O715" s="3"/>
      <c r="P715" s="3"/>
      <c r="Q715" s="77">
        <f t="shared" si="37"/>
        <v>688077.5</v>
      </c>
      <c r="R715" s="78">
        <f t="shared" si="38"/>
        <v>819.25024128686334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326864.8</v>
      </c>
      <c r="K716" s="210">
        <f>นครพนม!AL118</f>
        <v>961271.0299999998</v>
      </c>
      <c r="L716" s="211">
        <f>นครพนม!AM118</f>
        <v>1748573.9499999997</v>
      </c>
      <c r="M716" s="211">
        <f>นครพนม!AN118</f>
        <v>1166080.94</v>
      </c>
      <c r="N716" s="3"/>
      <c r="O716" s="3"/>
      <c r="P716" s="3"/>
      <c r="Q716" s="77">
        <f t="shared" si="37"/>
        <v>582493.00999999978</v>
      </c>
      <c r="R716" s="78">
        <f t="shared" si="38"/>
        <v>705.07014112903209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342758.04</v>
      </c>
      <c r="K717" s="210">
        <f>นครพนม!AL119</f>
        <v>1302892.3199999998</v>
      </c>
      <c r="L717" s="211">
        <f>นครพนม!AM119</f>
        <v>1666212.11</v>
      </c>
      <c r="M717" s="211">
        <f>นครพนม!AN119</f>
        <v>821845.56</v>
      </c>
      <c r="N717" s="3"/>
      <c r="O717" s="3"/>
      <c r="P717" s="3"/>
      <c r="Q717" s="77">
        <f t="shared" si="37"/>
        <v>844366.55</v>
      </c>
      <c r="R717" s="78">
        <f t="shared" si="38"/>
        <v>481.14701414958131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618020.73</v>
      </c>
      <c r="K718" s="210">
        <f>นครพนม!AL120</f>
        <v>2149348.88</v>
      </c>
      <c r="L718" s="211">
        <f>นครพนม!AM120</f>
        <v>2937680</v>
      </c>
      <c r="M718" s="211">
        <f>นครพนม!AN120</f>
        <v>1322404.21</v>
      </c>
      <c r="N718" s="3"/>
      <c r="O718" s="3"/>
      <c r="P718" s="3"/>
      <c r="Q718" s="77">
        <f t="shared" si="37"/>
        <v>1615275.79</v>
      </c>
      <c r="R718" s="78">
        <f t="shared" si="38"/>
        <v>808.38745184369839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113059.6</v>
      </c>
      <c r="K719" s="210">
        <f>นครพนม!AL121</f>
        <v>1973890.1</v>
      </c>
      <c r="L719" s="211">
        <f>นครพนม!AM121</f>
        <v>2948399.4699999997</v>
      </c>
      <c r="M719" s="211">
        <f>นครพนม!AN121</f>
        <v>1430410.41</v>
      </c>
      <c r="N719" s="3"/>
      <c r="O719" s="3"/>
      <c r="P719" s="3"/>
      <c r="Q719" s="77">
        <f t="shared" si="37"/>
        <v>1517989.0599999998</v>
      </c>
      <c r="R719" s="78">
        <f t="shared" si="38"/>
        <v>688.39586037823949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3066945.43</v>
      </c>
      <c r="K720" s="215">
        <f>SUM(K711:K719)</f>
        <v>11404483.029999999</v>
      </c>
      <c r="L720" s="215">
        <f>SUM(L711:L719)</f>
        <v>16566788.890000001</v>
      </c>
      <c r="M720" s="215">
        <f>SUM(M711:M719)</f>
        <v>9458925.4800000004</v>
      </c>
      <c r="N720" s="213">
        <v>8</v>
      </c>
      <c r="O720" s="213">
        <v>8</v>
      </c>
      <c r="P720" s="213">
        <f>N720-O720</f>
        <v>0</v>
      </c>
      <c r="Q720" s="77">
        <f t="shared" si="37"/>
        <v>7107863.4100000001</v>
      </c>
      <c r="R720" s="78">
        <f>L720/H720</f>
        <v>710.13712075099659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659484.85</v>
      </c>
      <c r="K722" s="210">
        <f>นครพนม!AL122</f>
        <v>911638.45</v>
      </c>
      <c r="L722" s="211">
        <f>นครพนม!AM122</f>
        <v>1094077.1800000002</v>
      </c>
      <c r="M722" s="211">
        <f>นครพนม!AN122</f>
        <v>1136596.2999999998</v>
      </c>
      <c r="N722" s="3"/>
      <c r="O722" s="3"/>
      <c r="P722" s="3"/>
      <c r="R722" s="78">
        <f t="shared" si="38"/>
        <v>539.21990142927564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922159.19</v>
      </c>
      <c r="K723" s="210">
        <f>นครพนม!AL123</f>
        <v>1923101.65</v>
      </c>
      <c r="L723" s="211">
        <f>นครพนม!AM123</f>
        <v>900877.35</v>
      </c>
      <c r="M723" s="211">
        <f>นครพนม!AN123</f>
        <v>552223.61</v>
      </c>
      <c r="N723" s="3"/>
      <c r="O723" s="3"/>
      <c r="P723" s="3"/>
      <c r="Q723" s="77">
        <f t="shared" si="37"/>
        <v>348653.74</v>
      </c>
      <c r="R723" s="78">
        <f t="shared" si="38"/>
        <v>281.08497659906396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305719.64</v>
      </c>
      <c r="K724" s="210">
        <f>นครพนม!AL124</f>
        <v>643751.69999999995</v>
      </c>
      <c r="L724" s="211">
        <f>นครพนม!AM124</f>
        <v>542484.15</v>
      </c>
      <c r="M724" s="211">
        <f>นครพนม!AN124</f>
        <v>341754.1</v>
      </c>
      <c r="N724" s="3"/>
      <c r="O724" s="3"/>
      <c r="P724" s="3"/>
      <c r="Q724" s="77">
        <f t="shared" si="37"/>
        <v>200730.05000000005</v>
      </c>
      <c r="R724" s="78">
        <f t="shared" si="38"/>
        <v>427.82661671924291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532247.15</v>
      </c>
      <c r="K725" s="210">
        <f>นครพนม!AL125</f>
        <v>1113236.1499999999</v>
      </c>
      <c r="L725" s="211">
        <f>นครพนม!AM125</f>
        <v>625389.65999999992</v>
      </c>
      <c r="M725" s="211">
        <f>นครพนม!AN125</f>
        <v>327091.8</v>
      </c>
      <c r="N725" s="3"/>
      <c r="O725" s="3"/>
      <c r="P725" s="3"/>
      <c r="Q725" s="77">
        <f t="shared" si="37"/>
        <v>298297.85999999993</v>
      </c>
      <c r="R725" s="78">
        <f t="shared" si="38"/>
        <v>279.31650736936126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1213802.3400000001</v>
      </c>
      <c r="K726" s="210">
        <f>นครพนม!AL126</f>
        <v>1280583.6799999999</v>
      </c>
      <c r="L726" s="211">
        <f>นครพนม!AM126</f>
        <v>1846082.26</v>
      </c>
      <c r="M726" s="211">
        <f>นครพนม!AN126</f>
        <v>1789794.5</v>
      </c>
      <c r="N726" s="3"/>
      <c r="O726" s="3"/>
      <c r="P726" s="3"/>
      <c r="Q726" s="77">
        <f t="shared" si="37"/>
        <v>56287.760000000009</v>
      </c>
      <c r="R726" s="78">
        <f t="shared" si="38"/>
        <v>381.73744003308519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1186369.6100000001</v>
      </c>
      <c r="K727" s="210">
        <f>นครพนม!AL127</f>
        <v>1507657.46</v>
      </c>
      <c r="L727" s="211">
        <f>นครพนม!AM127</f>
        <v>2219602.35</v>
      </c>
      <c r="M727" s="211">
        <f>นครพนม!AN127</f>
        <v>1482314.8699999999</v>
      </c>
      <c r="N727" s="3"/>
      <c r="O727" s="3"/>
      <c r="P727" s="3"/>
      <c r="Q727" s="77">
        <f t="shared" si="37"/>
        <v>737287.48000000021</v>
      </c>
      <c r="R727" s="78">
        <f t="shared" si="38"/>
        <v>530.37093189964162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1311438.1499999999</v>
      </c>
      <c r="K728" s="210">
        <f>นครพนม!AL128</f>
        <v>2494772.5699999998</v>
      </c>
      <c r="L728" s="211">
        <f>นครพนม!AM128</f>
        <v>1614063.1800000002</v>
      </c>
      <c r="M728" s="211">
        <f>นครพนม!AN128</f>
        <v>984554.6</v>
      </c>
      <c r="N728" s="3"/>
      <c r="O728" s="3"/>
      <c r="P728" s="3"/>
      <c r="Q728" s="77">
        <f t="shared" si="37"/>
        <v>629508.58000000019</v>
      </c>
      <c r="R728" s="78">
        <f t="shared" si="38"/>
        <v>388.7435404624278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613850.85</v>
      </c>
      <c r="K729" s="209">
        <f>นครพนม!AL129</f>
        <v>258202.51</v>
      </c>
      <c r="L729" s="211">
        <f>นครพนม!AM129</f>
        <v>1265343.1499999999</v>
      </c>
      <c r="M729" s="211">
        <f>นครพนม!AN129</f>
        <v>1325476.7000000002</v>
      </c>
      <c r="N729" s="3"/>
      <c r="O729" s="3"/>
      <c r="P729" s="3"/>
      <c r="Q729" s="77">
        <f t="shared" si="37"/>
        <v>-60133.550000000279</v>
      </c>
      <c r="R729" s="78">
        <f t="shared" si="38"/>
        <v>501.52324613555288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1510724.93</v>
      </c>
      <c r="K730" s="209">
        <f>นครพนม!AL130</f>
        <v>1544756.8699999999</v>
      </c>
      <c r="L730" s="211">
        <f>นครพนม!AM130</f>
        <v>1693941.4</v>
      </c>
      <c r="M730" s="211">
        <f>นครพนม!AN130</f>
        <v>1423836.46</v>
      </c>
      <c r="N730" s="3"/>
      <c r="O730" s="3"/>
      <c r="P730" s="3"/>
      <c r="Q730" s="77">
        <f t="shared" si="37"/>
        <v>270104.93999999994</v>
      </c>
      <c r="R730" s="78">
        <f t="shared" si="38"/>
        <v>511.91943185252342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1254826.33</v>
      </c>
      <c r="K731" s="210">
        <f>นครพนม!AL131</f>
        <v>1590039.27</v>
      </c>
      <c r="L731" s="211">
        <f>นครพนม!AM131</f>
        <v>1524895.95</v>
      </c>
      <c r="M731" s="211">
        <f>นครพนม!AN131</f>
        <v>993169.25</v>
      </c>
      <c r="N731" s="3"/>
      <c r="O731" s="3"/>
      <c r="P731" s="3"/>
      <c r="Q731" s="77">
        <f t="shared" si="37"/>
        <v>531726.69999999995</v>
      </c>
      <c r="R731" s="78">
        <f t="shared" si="38"/>
        <v>437.68540470723303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1094841.32</v>
      </c>
      <c r="K732" s="210">
        <f>นครพนม!AL132</f>
        <v>1707405.11</v>
      </c>
      <c r="L732" s="211">
        <f>นครพนม!AM132</f>
        <v>1435063.05</v>
      </c>
      <c r="M732" s="211">
        <f>นครพนม!AN132</f>
        <v>950366.2</v>
      </c>
      <c r="N732" s="3"/>
      <c r="O732" s="3"/>
      <c r="P732" s="3"/>
      <c r="Q732" s="77">
        <f t="shared" si="37"/>
        <v>484696.85000000009</v>
      </c>
      <c r="R732" s="78">
        <f t="shared" si="38"/>
        <v>405.15614059853192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10605464.359999999</v>
      </c>
      <c r="K733" s="233">
        <f>SUM(K721:K732)</f>
        <v>14975145.419999996</v>
      </c>
      <c r="L733" s="215">
        <f>SUM(L721:L732)</f>
        <v>14761819.68</v>
      </c>
      <c r="M733" s="215">
        <f>SUM(M721:M732)</f>
        <v>11307178.389999999</v>
      </c>
      <c r="N733" s="213">
        <v>11</v>
      </c>
      <c r="O733" s="213">
        <v>11</v>
      </c>
      <c r="P733" s="213">
        <f>N733-O733</f>
        <v>0</v>
      </c>
      <c r="Q733" s="77">
        <f t="shared" si="37"/>
        <v>3454641.290000001</v>
      </c>
      <c r="R733" s="78">
        <f>L733/H733</f>
        <v>424.53179799838949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515486.59</v>
      </c>
      <c r="K735" s="210">
        <f>นครพนม!AL133</f>
        <v>1560995.86</v>
      </c>
      <c r="L735" s="211">
        <f>นครพนม!AM133</f>
        <v>1240193.3</v>
      </c>
      <c r="M735" s="211">
        <f>นครพนม!AN133</f>
        <v>941600.93</v>
      </c>
      <c r="N735" s="3"/>
      <c r="O735" s="3"/>
      <c r="P735" s="3"/>
      <c r="Q735" s="77">
        <f t="shared" si="37"/>
        <v>298592.37</v>
      </c>
      <c r="R735" s="78">
        <f t="shared" si="38"/>
        <v>552.42463251670381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126469.56</v>
      </c>
      <c r="K736" s="210">
        <f>นครพนม!AL134</f>
        <v>108955.39000000001</v>
      </c>
      <c r="L736" s="211">
        <f>นครพนม!AM134</f>
        <v>1034398.4199999999</v>
      </c>
      <c r="M736" s="211">
        <f>นครพนม!AN134</f>
        <v>1237839.28</v>
      </c>
      <c r="N736" s="3"/>
      <c r="O736" s="3"/>
      <c r="P736" s="3"/>
      <c r="Q736" s="77">
        <f t="shared" si="37"/>
        <v>-203440.8600000001</v>
      </c>
      <c r="R736" s="78">
        <f t="shared" si="38"/>
        <v>210.03013604060911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28230.31</v>
      </c>
      <c r="K737" s="210">
        <f>นครพนม!AL135</f>
        <v>357872.76</v>
      </c>
      <c r="L737" s="211">
        <f>นครพนม!AM135</f>
        <v>923907.26</v>
      </c>
      <c r="M737" s="211">
        <f>นครพนม!AN135</f>
        <v>1235598.1600000001</v>
      </c>
      <c r="N737" s="3"/>
      <c r="O737" s="3"/>
      <c r="P737" s="3"/>
      <c r="Q737" s="77">
        <f t="shared" si="37"/>
        <v>-311690.90000000014</v>
      </c>
      <c r="R737" s="78">
        <f t="shared" si="38"/>
        <v>437.87073933649287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189093.49</v>
      </c>
      <c r="K738" s="210">
        <f>นครพนม!AL136</f>
        <v>355452.28</v>
      </c>
      <c r="L738" s="211">
        <f>นครพนม!AM136</f>
        <v>471903.8</v>
      </c>
      <c r="M738" s="211">
        <f>นครพนม!AN136</f>
        <v>584369.11</v>
      </c>
      <c r="N738" s="3"/>
      <c r="O738" s="3"/>
      <c r="P738" s="3"/>
      <c r="Q738" s="77">
        <f>L738-M738</f>
        <v>-112465.31</v>
      </c>
      <c r="R738" s="78">
        <f>L738/H738</f>
        <v>234.66126305320736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859279.95000000007</v>
      </c>
      <c r="K739" s="233">
        <f>SUM(K734:K738)</f>
        <v>2383276.29</v>
      </c>
      <c r="L739" s="215">
        <f>SUM(L735:L738)</f>
        <v>3670402.7799999993</v>
      </c>
      <c r="M739" s="215">
        <f>SUM(M735:M738)</f>
        <v>3999407.48</v>
      </c>
      <c r="N739" s="213">
        <v>4</v>
      </c>
      <c r="O739" s="213">
        <v>4</v>
      </c>
      <c r="P739" s="213">
        <f>N739-O739</f>
        <v>0</v>
      </c>
      <c r="Q739" s="77">
        <f t="shared" si="37"/>
        <v>-329004.70000000065</v>
      </c>
      <c r="R739" s="78">
        <f>L739/H739</f>
        <v>325.0733132583473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63802.879999999997</v>
      </c>
      <c r="K741" s="210">
        <f>นครพนม!AL137</f>
        <v>8823.3399999999965</v>
      </c>
      <c r="L741" s="211">
        <f>นครพนม!AM137</f>
        <v>745529.85</v>
      </c>
      <c r="M741" s="211">
        <f>นครพนม!AN137</f>
        <v>1069661.3400000001</v>
      </c>
      <c r="N741" s="3"/>
      <c r="O741" s="3"/>
      <c r="P741" s="3"/>
      <c r="Q741" s="77">
        <f t="shared" si="37"/>
        <v>-324131.49000000011</v>
      </c>
      <c r="R741" s="78">
        <f t="shared" si="38"/>
        <v>292.1355211598746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192653.32</v>
      </c>
      <c r="K742" s="210">
        <f>นครพนม!AL138</f>
        <v>712894.14999999991</v>
      </c>
      <c r="L742" s="211">
        <f>นครพนม!AM138</f>
        <v>595380.18999999994</v>
      </c>
      <c r="M742" s="211">
        <f>นครพนม!AN138</f>
        <v>781921.42999999993</v>
      </c>
      <c r="N742" s="3"/>
      <c r="O742" s="3"/>
      <c r="P742" s="3"/>
      <c r="Q742" s="77">
        <f t="shared" si="37"/>
        <v>-186541.24</v>
      </c>
      <c r="R742" s="78">
        <f t="shared" si="38"/>
        <v>597.77127510040157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1933369.22</v>
      </c>
      <c r="K743" s="210">
        <f>นครพนม!AL139</f>
        <v>1947565.8599999999</v>
      </c>
      <c r="L743" s="211">
        <f>นครพนม!AM139</f>
        <v>1154383.6099999999</v>
      </c>
      <c r="M743" s="211">
        <f>นครพนม!AN139</f>
        <v>1815163.87</v>
      </c>
      <c r="N743" s="3"/>
      <c r="O743" s="3"/>
      <c r="P743" s="3"/>
      <c r="Q743" s="77">
        <f t="shared" si="37"/>
        <v>-660780.26000000024</v>
      </c>
      <c r="R743" s="78">
        <f t="shared" si="38"/>
        <v>298.98565397565392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2189825.42</v>
      </c>
      <c r="K744" s="233">
        <f>SUM(K740:K743)</f>
        <v>2669283.3499999996</v>
      </c>
      <c r="L744" s="215">
        <f>SUM(L740:L743)</f>
        <v>2495293.65</v>
      </c>
      <c r="M744" s="215">
        <f>SUM(M740:M743)</f>
        <v>3666746.64</v>
      </c>
      <c r="N744" s="213">
        <v>3</v>
      </c>
      <c r="O744" s="213">
        <v>3</v>
      </c>
      <c r="P744" s="213">
        <f>N744-O744</f>
        <v>0</v>
      </c>
      <c r="Q744" s="77">
        <f t="shared" si="37"/>
        <v>-1171452.9900000002</v>
      </c>
      <c r="R744" s="78">
        <f t="shared" si="38"/>
        <v>336.79223242002968</v>
      </c>
    </row>
    <row r="745" spans="1:18" ht="24.6" customHeight="1" x14ac:dyDescent="0.7">
      <c r="A745" s="246"/>
      <c r="B745" s="247" t="s">
        <v>38</v>
      </c>
      <c r="C745" s="247" t="s">
        <v>38</v>
      </c>
      <c r="D745" s="247" t="s">
        <v>38</v>
      </c>
      <c r="E745" s="247" t="s">
        <v>38</v>
      </c>
      <c r="F745" s="247"/>
      <c r="G745" s="247" t="s">
        <v>471</v>
      </c>
      <c r="H745" s="248">
        <f>H609+H618+H636+H645+H662+H672+H693+H710+H720+H733+H739+H744</f>
        <v>389376</v>
      </c>
      <c r="I745" s="246"/>
      <c r="J745" s="249">
        <f t="shared" ref="J745:O745" si="39">J609+J618+J636+J645+J662+J672+J693+J710+J720+J733+J739+J744</f>
        <v>81566896.580000013</v>
      </c>
      <c r="K745" s="250">
        <f t="shared" si="39"/>
        <v>115561038.43000001</v>
      </c>
      <c r="L745" s="249">
        <f t="shared" si="39"/>
        <v>164863132.81</v>
      </c>
      <c r="M745" s="249">
        <f t="shared" si="39"/>
        <v>144387307.70999998</v>
      </c>
      <c r="N745" s="247">
        <f t="shared" si="39"/>
        <v>136</v>
      </c>
      <c r="O745" s="247">
        <f t="shared" si="39"/>
        <v>136</v>
      </c>
      <c r="P745" s="247">
        <f>N745-O745</f>
        <v>0</v>
      </c>
      <c r="Q745" s="77">
        <f t="shared" si="37"/>
        <v>20475825.100000024</v>
      </c>
      <c r="R745" s="78">
        <f t="shared" si="38"/>
        <v>423.40342704737839</v>
      </c>
    </row>
    <row r="746" spans="1:18" ht="24.6" customHeight="1" x14ac:dyDescent="0.7">
      <c r="A746" s="87"/>
      <c r="B746" s="85"/>
      <c r="C746" s="85"/>
      <c r="D746" s="85"/>
      <c r="E746" s="334" t="s">
        <v>472</v>
      </c>
      <c r="F746" s="335"/>
      <c r="G746" s="336"/>
      <c r="H746" s="86"/>
      <c r="I746" s="87"/>
      <c r="J746" s="83">
        <f>J745/O745</f>
        <v>599756.59250000014</v>
      </c>
      <c r="K746" s="84">
        <f>K745/O745</f>
        <v>849713.51786764711</v>
      </c>
      <c r="L746" s="83">
        <f>L745/O745</f>
        <v>1212228.9177205882</v>
      </c>
      <c r="M746" s="83">
        <f>M745/O745</f>
        <v>1061671.3802205881</v>
      </c>
      <c r="N746" s="85"/>
      <c r="O746" s="85"/>
      <c r="P746" s="85"/>
      <c r="Q746" s="77">
        <f t="shared" si="37"/>
        <v>150557.53750000009</v>
      </c>
    </row>
    <row r="747" spans="1:18" ht="24.6" customHeight="1" x14ac:dyDescent="0.7">
      <c r="A747" s="85"/>
      <c r="B747" s="85"/>
      <c r="C747" s="85"/>
      <c r="D747" s="85"/>
      <c r="E747" s="321" t="s">
        <v>477</v>
      </c>
      <c r="F747" s="322"/>
      <c r="G747" s="323"/>
      <c r="H747" s="86">
        <f>H82+H334+H460+H554+H583+H745</f>
        <v>2327014</v>
      </c>
      <c r="I747" s="87"/>
      <c r="J747" s="83">
        <f t="shared" ref="J747:P747" si="40">J82+J334+J460+J554+J583+J745</f>
        <v>519407395.18999994</v>
      </c>
      <c r="K747" s="84">
        <f t="shared" si="40"/>
        <v>639875289.89999986</v>
      </c>
      <c r="L747" s="83">
        <f t="shared" si="40"/>
        <v>900248429.48000002</v>
      </c>
      <c r="M747" s="83">
        <f t="shared" si="40"/>
        <v>900502699.40999985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-254269.92999982834</v>
      </c>
      <c r="R747" s="78">
        <f t="shared" si="38"/>
        <v>386.86850593937123</v>
      </c>
    </row>
    <row r="748" spans="1:18" ht="24.6" customHeight="1" x14ac:dyDescent="0.7">
      <c r="A748" s="85"/>
      <c r="B748" s="85"/>
      <c r="C748" s="85"/>
      <c r="D748" s="85"/>
      <c r="E748" s="321" t="s">
        <v>478</v>
      </c>
      <c r="F748" s="322"/>
      <c r="G748" s="323"/>
      <c r="H748" s="86"/>
      <c r="I748" s="87"/>
      <c r="J748" s="83">
        <f>J747/O747</f>
        <v>872953.60536134441</v>
      </c>
      <c r="K748" s="83">
        <f>K747/O747</f>
        <v>1075420.6552941175</v>
      </c>
      <c r="L748" s="83">
        <f>L747/O747</f>
        <v>1513022.570554622</v>
      </c>
      <c r="M748" s="83">
        <f>M747/O747</f>
        <v>1513449.9149747896</v>
      </c>
      <c r="N748" s="85"/>
      <c r="O748" s="85"/>
      <c r="P748" s="85"/>
      <c r="Q748" s="77">
        <f>L748-M748</f>
        <v>-427.3444201676175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M151"/>
  <sheetViews>
    <sheetView topLeftCell="W1" zoomScale="98" zoomScaleNormal="98" workbookViewId="0">
      <selection activeCell="AL10" sqref="AL10:AL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3" width="8.796875"/>
    <col min="34" max="34" width="15.09765625" style="123" bestFit="1" customWidth="1"/>
    <col min="35" max="35" width="15.69921875" style="134" bestFit="1" customWidth="1"/>
    <col min="36" max="36" width="14" style="125" bestFit="1" customWidth="1"/>
    <col min="37" max="37" width="15.8984375" style="135" bestFit="1" customWidth="1"/>
    <col min="38" max="38" width="16.59765625" style="136" bestFit="1" customWidth="1"/>
    <col min="39" max="39" width="14.8984375" style="125" bestFit="1" customWidth="1"/>
    <col min="40" max="16384" width="4.8984375" style="121"/>
  </cols>
  <sheetData>
    <row r="1" spans="1:39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2069</v>
      </c>
      <c r="S1" t="s">
        <v>2070</v>
      </c>
      <c r="T1" t="s">
        <v>2071</v>
      </c>
      <c r="U1" t="s">
        <v>2072</v>
      </c>
      <c r="V1" t="s">
        <v>2528</v>
      </c>
      <c r="W1" t="s">
        <v>2073</v>
      </c>
      <c r="X1" t="s">
        <v>2074</v>
      </c>
      <c r="Y1" t="s">
        <v>2113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t="s">
        <v>2082</v>
      </c>
      <c r="AH1" s="123" t="s">
        <v>0</v>
      </c>
      <c r="AI1" s="124" t="s">
        <v>1</v>
      </c>
      <c r="AJ1" s="125" t="s">
        <v>2</v>
      </c>
      <c r="AK1" s="126" t="s">
        <v>3</v>
      </c>
      <c r="AL1" s="127" t="s">
        <v>4</v>
      </c>
      <c r="AM1" s="128" t="s">
        <v>5</v>
      </c>
    </row>
    <row r="2" spans="1:39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2096</v>
      </c>
      <c r="S2" t="s">
        <v>2667</v>
      </c>
      <c r="T2" t="s">
        <v>2668</v>
      </c>
      <c r="U2" t="s">
        <v>2669</v>
      </c>
      <c r="V2" t="s">
        <v>2530</v>
      </c>
      <c r="W2" t="s">
        <v>2097</v>
      </c>
      <c r="X2" t="s">
        <v>2098</v>
      </c>
      <c r="Y2" t="s">
        <v>2118</v>
      </c>
      <c r="Z2" t="s">
        <v>2099</v>
      </c>
      <c r="AA2" t="s">
        <v>2100</v>
      </c>
      <c r="AB2" t="s">
        <v>2101</v>
      </c>
      <c r="AC2" t="s">
        <v>2102</v>
      </c>
      <c r="AD2" t="s">
        <v>2103</v>
      </c>
      <c r="AE2" t="s">
        <v>2104</v>
      </c>
      <c r="AF2" t="s">
        <v>2105</v>
      </c>
      <c r="AG2" t="s">
        <v>2106</v>
      </c>
    </row>
    <row r="3" spans="1:39" x14ac:dyDescent="0.25">
      <c r="E3" t="s">
        <v>2107</v>
      </c>
      <c r="F3">
        <v>30261870.300000001</v>
      </c>
      <c r="G3">
        <v>3957344.95</v>
      </c>
      <c r="H3">
        <v>5104208.28</v>
      </c>
      <c r="I3">
        <v>21469</v>
      </c>
      <c r="J3">
        <v>61210685.109999999</v>
      </c>
      <c r="K3">
        <v>36567700.579999998</v>
      </c>
      <c r="L3">
        <v>74000</v>
      </c>
      <c r="M3">
        <v>-299239</v>
      </c>
      <c r="N3">
        <v>1558383.76</v>
      </c>
      <c r="O3">
        <v>299520</v>
      </c>
      <c r="P3">
        <v>10853635.050000001</v>
      </c>
      <c r="Q3">
        <v>396962.92</v>
      </c>
      <c r="R3">
        <v>-235669</v>
      </c>
      <c r="S3">
        <v>-2651108.85</v>
      </c>
      <c r="T3">
        <v>-36528261.310000002</v>
      </c>
      <c r="U3">
        <v>171362157.00999999</v>
      </c>
      <c r="V3">
        <v>18</v>
      </c>
      <c r="W3">
        <v>42220625.229999997</v>
      </c>
      <c r="X3">
        <v>2706712.33</v>
      </c>
      <c r="Y3">
        <v>268.95</v>
      </c>
      <c r="Z3">
        <v>37237210.840000004</v>
      </c>
      <c r="AA3">
        <v>5989090.9800000004</v>
      </c>
      <c r="AB3">
        <v>50476581.359999999</v>
      </c>
      <c r="AC3">
        <v>406238.93</v>
      </c>
      <c r="AD3">
        <v>243732.02</v>
      </c>
      <c r="AE3">
        <v>34835910.200000003</v>
      </c>
      <c r="AF3">
        <v>9426402.4499999993</v>
      </c>
      <c r="AG3">
        <v>324163.73</v>
      </c>
      <c r="AH3" s="123">
        <f ca="1">SUM(AH4:AH71)</f>
        <v>0</v>
      </c>
      <c r="AI3" s="129">
        <f>SUM(AI4:AI71)</f>
        <v>12803258.700000001</v>
      </c>
      <c r="AJ3" s="125">
        <f t="shared" ref="AJ3:AM3" ca="1" si="0">SUM(AJ4:AJ71)</f>
        <v>-16611579.989999996</v>
      </c>
      <c r="AK3" s="130">
        <f t="shared" si="0"/>
        <v>99587527.559999987</v>
      </c>
      <c r="AL3" s="131" t="e">
        <f t="shared" si="0"/>
        <v>#REF!</v>
      </c>
      <c r="AM3" s="125" t="e">
        <f t="shared" si="0"/>
        <v>#REF!</v>
      </c>
    </row>
    <row r="4" spans="1:39" x14ac:dyDescent="0.25">
      <c r="E4" t="s">
        <v>2108</v>
      </c>
      <c r="F4">
        <v>29148.39</v>
      </c>
      <c r="H4">
        <v>0</v>
      </c>
      <c r="K4">
        <v>319086.08000000002</v>
      </c>
      <c r="M4">
        <v>0</v>
      </c>
      <c r="Q4">
        <v>2920.28</v>
      </c>
      <c r="T4">
        <v>-1693040.75</v>
      </c>
      <c r="U4">
        <v>2203471.11</v>
      </c>
      <c r="Z4">
        <v>1095156.1399999999</v>
      </c>
      <c r="AA4">
        <v>602365</v>
      </c>
      <c r="AB4">
        <v>1236851.1399999999</v>
      </c>
      <c r="AC4">
        <v>131920</v>
      </c>
      <c r="AE4">
        <v>445213.37</v>
      </c>
      <c r="AF4">
        <v>48652.800000000003</v>
      </c>
      <c r="AH4" s="123">
        <f t="shared" ref="AH4:AH9" ca="1" si="1">SUM(AH4:AH71)</f>
        <v>0</v>
      </c>
      <c r="AI4" s="129">
        <f t="shared" ref="AI4:AI9" si="2">SUM(L4:P4)</f>
        <v>0</v>
      </c>
      <c r="AJ4" s="125">
        <f ca="1">AH4-AI4</f>
        <v>3590.21</v>
      </c>
      <c r="AK4" s="130">
        <f t="shared" ref="AK4:AK9" si="3">SUM(U4:AG4)</f>
        <v>5763629.5599999996</v>
      </c>
      <c r="AL4" s="131" t="e">
        <f>SUM(#REF!)</f>
        <v>#REF!</v>
      </c>
      <c r="AM4" s="125" t="e">
        <f>AK4-AL4</f>
        <v>#REF!</v>
      </c>
    </row>
    <row r="5" spans="1:39" x14ac:dyDescent="0.25">
      <c r="E5" t="s">
        <v>2109</v>
      </c>
      <c r="F5">
        <v>357078.87</v>
      </c>
      <c r="H5">
        <v>0</v>
      </c>
      <c r="J5">
        <v>1313581.03</v>
      </c>
      <c r="K5">
        <v>88012.83</v>
      </c>
      <c r="Q5">
        <v>0</v>
      </c>
      <c r="U5">
        <v>2015454.62</v>
      </c>
      <c r="AA5">
        <v>122894</v>
      </c>
      <c r="AB5">
        <v>120130</v>
      </c>
      <c r="AC5">
        <v>910</v>
      </c>
      <c r="AD5">
        <v>4923.3599999999997</v>
      </c>
      <c r="AE5">
        <v>167356.53</v>
      </c>
      <c r="AF5">
        <v>86356</v>
      </c>
      <c r="AH5" s="123">
        <f t="shared" ca="1" si="1"/>
        <v>0</v>
      </c>
      <c r="AI5" s="129">
        <f t="shared" si="2"/>
        <v>0</v>
      </c>
      <c r="AJ5" s="125">
        <f t="shared" ref="AJ5:AJ9" ca="1" si="4">AH5-AI5</f>
        <v>0</v>
      </c>
      <c r="AK5" s="130">
        <f t="shared" si="3"/>
        <v>2518024.5099999998</v>
      </c>
      <c r="AL5" s="131" t="e">
        <f>SUM(#REF!)</f>
        <v>#REF!</v>
      </c>
      <c r="AM5" s="125" t="e">
        <f t="shared" ref="AM5:AM69" si="5">AK5-AL5</f>
        <v>#REF!</v>
      </c>
    </row>
    <row r="6" spans="1:39" x14ac:dyDescent="0.25">
      <c r="E6" t="s">
        <v>2110</v>
      </c>
      <c r="F6">
        <v>7614.48</v>
      </c>
      <c r="H6">
        <v>5150</v>
      </c>
      <c r="J6">
        <v>2261335.2200000002</v>
      </c>
      <c r="K6">
        <v>19384.29</v>
      </c>
      <c r="M6">
        <v>-5200</v>
      </c>
      <c r="N6">
        <v>-1682.25</v>
      </c>
      <c r="T6">
        <v>1503553.65</v>
      </c>
      <c r="U6">
        <v>840540.25</v>
      </c>
      <c r="W6">
        <v>56000</v>
      </c>
      <c r="Z6">
        <v>965919</v>
      </c>
      <c r="AB6">
        <v>965919</v>
      </c>
      <c r="AD6">
        <v>6000</v>
      </c>
      <c r="AE6">
        <v>35236.160000000003</v>
      </c>
      <c r="AF6">
        <v>58491.5</v>
      </c>
      <c r="AH6" s="123">
        <f t="shared" ca="1" si="1"/>
        <v>0</v>
      </c>
      <c r="AI6" s="129">
        <f t="shared" si="2"/>
        <v>-6882.25</v>
      </c>
      <c r="AJ6" s="125">
        <f t="shared" ca="1" si="4"/>
        <v>0</v>
      </c>
      <c r="AK6" s="130">
        <f t="shared" si="3"/>
        <v>2928105.91</v>
      </c>
      <c r="AL6" s="131" t="e">
        <f>SUM(#REF!)</f>
        <v>#REF!</v>
      </c>
      <c r="AM6" s="125" t="e">
        <f t="shared" si="5"/>
        <v>#REF!</v>
      </c>
    </row>
    <row r="7" spans="1:39" x14ac:dyDescent="0.25">
      <c r="E7" t="s">
        <v>2111</v>
      </c>
      <c r="F7">
        <v>490803.84</v>
      </c>
      <c r="H7">
        <v>3345</v>
      </c>
      <c r="J7">
        <v>816812.64</v>
      </c>
      <c r="K7">
        <v>443099.61</v>
      </c>
      <c r="M7">
        <v>195805</v>
      </c>
      <c r="N7">
        <v>-43130.71</v>
      </c>
      <c r="Q7">
        <v>3083.75</v>
      </c>
      <c r="T7">
        <v>-512297.66</v>
      </c>
      <c r="U7">
        <v>2129382.7599999998</v>
      </c>
      <c r="Z7">
        <v>472700</v>
      </c>
      <c r="AA7">
        <v>445310.58</v>
      </c>
      <c r="AB7">
        <v>569950</v>
      </c>
      <c r="AC7">
        <v>6173</v>
      </c>
      <c r="AD7">
        <v>9091</v>
      </c>
      <c r="AE7">
        <v>241311.3</v>
      </c>
      <c r="AF7">
        <v>6923.33</v>
      </c>
      <c r="AG7">
        <v>103344</v>
      </c>
      <c r="AH7" s="123">
        <f t="shared" ca="1" si="1"/>
        <v>0</v>
      </c>
      <c r="AI7" s="129">
        <f t="shared" si="2"/>
        <v>152674.29</v>
      </c>
      <c r="AJ7" s="125">
        <f t="shared" ca="1" si="4"/>
        <v>6882.25</v>
      </c>
      <c r="AK7" s="130">
        <f t="shared" si="3"/>
        <v>3984185.9699999997</v>
      </c>
      <c r="AL7" s="131" t="e">
        <f>SUM(#REF!)</f>
        <v>#REF!</v>
      </c>
      <c r="AM7" s="125" t="e">
        <f t="shared" si="5"/>
        <v>#REF!</v>
      </c>
    </row>
    <row r="8" spans="1:39" x14ac:dyDescent="0.25">
      <c r="AH8" s="123">
        <f t="shared" ca="1" si="1"/>
        <v>0</v>
      </c>
      <c r="AI8" s="129">
        <f t="shared" si="2"/>
        <v>0</v>
      </c>
      <c r="AJ8" s="125">
        <f t="shared" ca="1" si="4"/>
        <v>-153674.29</v>
      </c>
      <c r="AK8" s="130">
        <f t="shared" si="3"/>
        <v>0</v>
      </c>
      <c r="AL8" s="131" t="e">
        <f>SUM(#REF!)</f>
        <v>#REF!</v>
      </c>
      <c r="AM8" s="125" t="e">
        <f t="shared" si="5"/>
        <v>#REF!</v>
      </c>
    </row>
    <row r="9" spans="1:39" x14ac:dyDescent="0.25">
      <c r="AH9" s="123">
        <f t="shared" ca="1" si="1"/>
        <v>0</v>
      </c>
      <c r="AI9" s="129">
        <f t="shared" si="2"/>
        <v>0</v>
      </c>
      <c r="AJ9" s="125">
        <f t="shared" ca="1" si="4"/>
        <v>0</v>
      </c>
      <c r="AK9" s="130">
        <f t="shared" si="3"/>
        <v>0</v>
      </c>
      <c r="AL9" s="131" t="e">
        <f>SUM(#REF!)</f>
        <v>#REF!</v>
      </c>
      <c r="AM9" s="125" t="e">
        <f t="shared" si="5"/>
        <v>#REF!</v>
      </c>
    </row>
    <row r="10" spans="1:39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845446.12</v>
      </c>
      <c r="G10">
        <v>126751.7</v>
      </c>
      <c r="H10">
        <v>106339.69</v>
      </c>
      <c r="J10">
        <v>179674.23</v>
      </c>
      <c r="K10">
        <v>682301.46</v>
      </c>
      <c r="N10">
        <v>63160</v>
      </c>
      <c r="P10">
        <v>146800</v>
      </c>
      <c r="Q10">
        <v>1457.49</v>
      </c>
      <c r="T10">
        <v>-1596185.57</v>
      </c>
      <c r="U10">
        <v>2551638.71</v>
      </c>
      <c r="W10">
        <v>2030452.9</v>
      </c>
      <c r="Z10">
        <v>1164840.6000000001</v>
      </c>
      <c r="AB10">
        <v>1431770.2</v>
      </c>
      <c r="AE10">
        <v>863735.04</v>
      </c>
      <c r="AF10">
        <v>126145.69</v>
      </c>
      <c r="AH10" s="123">
        <f>SUM(F10:I10)</f>
        <v>1078537.51</v>
      </c>
      <c r="AI10" s="129">
        <f>SUM(M10:Q10)</f>
        <v>211417.49</v>
      </c>
      <c r="AJ10" s="125">
        <f>AH10-AI10</f>
        <v>867120.02</v>
      </c>
      <c r="AK10" s="130">
        <f>SUM(V10:AA10)</f>
        <v>3195293.5</v>
      </c>
      <c r="AL10" s="131">
        <f>SUM(AB10:AG10)</f>
        <v>2421650.9300000002</v>
      </c>
      <c r="AM10" s="125">
        <f t="shared" si="5"/>
        <v>773642.56999999983</v>
      </c>
    </row>
    <row r="11" spans="1:39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120424.95</v>
      </c>
      <c r="G11">
        <v>0</v>
      </c>
      <c r="H11">
        <v>237319.33</v>
      </c>
      <c r="J11">
        <v>1572419.29</v>
      </c>
      <c r="K11">
        <v>322463.75</v>
      </c>
      <c r="M11">
        <v>0</v>
      </c>
      <c r="N11">
        <v>14760</v>
      </c>
      <c r="P11">
        <v>64280</v>
      </c>
      <c r="Q11">
        <v>422.24</v>
      </c>
      <c r="T11">
        <v>-189714.21</v>
      </c>
      <c r="U11">
        <v>2241809.08</v>
      </c>
      <c r="W11">
        <v>819529.61</v>
      </c>
      <c r="X11">
        <v>141398.03</v>
      </c>
      <c r="Y11">
        <v>5.45</v>
      </c>
      <c r="Z11">
        <v>520356</v>
      </c>
      <c r="AA11">
        <v>208250.22</v>
      </c>
      <c r="AB11">
        <v>881764</v>
      </c>
      <c r="AC11">
        <v>14771.5</v>
      </c>
      <c r="AE11">
        <v>491294.47</v>
      </c>
      <c r="AF11">
        <v>180639.13</v>
      </c>
      <c r="AH11" s="123">
        <f t="shared" ref="AH11:AH70" si="6">SUM(F11:I11)</f>
        <v>357744.27999999997</v>
      </c>
      <c r="AI11" s="129">
        <f t="shared" ref="AI11:AI70" si="7">SUM(M11:Q11)</f>
        <v>79462.240000000005</v>
      </c>
      <c r="AJ11" s="125">
        <f t="shared" ref="AJ11:AJ70" si="8">AH11-AI11</f>
        <v>278282.03999999998</v>
      </c>
      <c r="AK11" s="130">
        <f t="shared" ref="AK11:AK70" si="9">SUM(V11:AA11)</f>
        <v>1689539.3099999998</v>
      </c>
      <c r="AL11" s="131">
        <f t="shared" ref="AL11:AL70" si="10">SUM(AB11:AG11)</f>
        <v>1568469.1</v>
      </c>
      <c r="AM11" s="125">
        <f t="shared" si="5"/>
        <v>121070.20999999973</v>
      </c>
    </row>
    <row r="12" spans="1:39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542068.99</v>
      </c>
      <c r="G12">
        <v>42297.72</v>
      </c>
      <c r="H12">
        <v>48897.05</v>
      </c>
      <c r="J12">
        <v>699172.55</v>
      </c>
      <c r="K12">
        <v>316609.25</v>
      </c>
      <c r="M12">
        <v>0</v>
      </c>
      <c r="N12">
        <v>1453.65</v>
      </c>
      <c r="P12">
        <v>107600</v>
      </c>
      <c r="Q12">
        <v>0</v>
      </c>
      <c r="T12">
        <v>1241650.8899999999</v>
      </c>
      <c r="U12">
        <v>790481.55</v>
      </c>
      <c r="W12">
        <v>730782.44</v>
      </c>
      <c r="Y12">
        <v>52.86</v>
      </c>
      <c r="Z12">
        <v>806389.62</v>
      </c>
      <c r="AB12">
        <v>922758.62</v>
      </c>
      <c r="AD12">
        <v>11253</v>
      </c>
      <c r="AE12">
        <v>952660.47</v>
      </c>
      <c r="AF12">
        <v>142693.35999999999</v>
      </c>
      <c r="AH12" s="123">
        <f t="shared" si="6"/>
        <v>633263.76</v>
      </c>
      <c r="AI12" s="129">
        <f t="shared" si="7"/>
        <v>109053.65</v>
      </c>
      <c r="AJ12" s="125">
        <f t="shared" si="8"/>
        <v>524210.11</v>
      </c>
      <c r="AK12" s="130">
        <f t="shared" si="9"/>
        <v>1537224.92</v>
      </c>
      <c r="AL12" s="131">
        <f t="shared" si="10"/>
        <v>2029365.4499999997</v>
      </c>
      <c r="AM12" s="125">
        <f t="shared" si="5"/>
        <v>-492140.5299999998</v>
      </c>
    </row>
    <row r="13" spans="1:39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922889.82</v>
      </c>
      <c r="G13">
        <v>25633.94</v>
      </c>
      <c r="H13">
        <v>76598.759999999995</v>
      </c>
      <c r="J13">
        <v>114376.94</v>
      </c>
      <c r="K13">
        <v>1311845.9099999999</v>
      </c>
      <c r="M13">
        <v>0</v>
      </c>
      <c r="N13">
        <v>74646.94</v>
      </c>
      <c r="P13">
        <v>107697.93</v>
      </c>
      <c r="Q13">
        <v>520.29</v>
      </c>
      <c r="T13">
        <v>-571562.05000000005</v>
      </c>
      <c r="U13">
        <v>1997230.39</v>
      </c>
      <c r="W13">
        <v>518208.61</v>
      </c>
      <c r="Z13">
        <v>518829</v>
      </c>
      <c r="AA13">
        <v>1092378.19</v>
      </c>
      <c r="AB13">
        <v>789055</v>
      </c>
      <c r="AE13">
        <v>333889.83</v>
      </c>
      <c r="AF13">
        <v>163659.1</v>
      </c>
      <c r="AH13" s="123">
        <f t="shared" si="6"/>
        <v>1025122.5199999999</v>
      </c>
      <c r="AI13" s="129">
        <f t="shared" si="7"/>
        <v>182865.16</v>
      </c>
      <c r="AJ13" s="125">
        <f t="shared" si="8"/>
        <v>842257.35999999987</v>
      </c>
      <c r="AK13" s="130">
        <f t="shared" si="9"/>
        <v>2129415.7999999998</v>
      </c>
      <c r="AL13" s="131">
        <f t="shared" si="10"/>
        <v>1286603.9300000002</v>
      </c>
      <c r="AM13" s="125">
        <f t="shared" si="5"/>
        <v>842811.86999999965</v>
      </c>
    </row>
    <row r="14" spans="1:39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1245146.8899999999</v>
      </c>
      <c r="G14">
        <v>55016.77</v>
      </c>
      <c r="H14">
        <v>80566.13</v>
      </c>
      <c r="I14"/>
      <c r="J14">
        <v>372709.27</v>
      </c>
      <c r="K14">
        <v>454344.23</v>
      </c>
      <c r="L14"/>
      <c r="M14">
        <v>0</v>
      </c>
      <c r="N14">
        <v>31035</v>
      </c>
      <c r="O14"/>
      <c r="P14">
        <v>41985.38</v>
      </c>
      <c r="Q14">
        <v>0</v>
      </c>
      <c r="R14"/>
      <c r="S14"/>
      <c r="T14">
        <v>-578384.59</v>
      </c>
      <c r="U14">
        <v>2502473.91</v>
      </c>
      <c r="V14"/>
      <c r="W14">
        <v>1222579.6299999999</v>
      </c>
      <c r="X14">
        <v>7300</v>
      </c>
      <c r="Y14"/>
      <c r="Z14">
        <v>744262</v>
      </c>
      <c r="AA14">
        <v>219673.82</v>
      </c>
      <c r="AB14">
        <v>1255761</v>
      </c>
      <c r="AC14"/>
      <c r="AD14"/>
      <c r="AE14">
        <v>671668.81</v>
      </c>
      <c r="AF14">
        <v>55712.05</v>
      </c>
      <c r="AG14"/>
      <c r="AH14" s="123">
        <f t="shared" si="6"/>
        <v>1380729.79</v>
      </c>
      <c r="AI14" s="129">
        <f t="shared" si="7"/>
        <v>73020.38</v>
      </c>
      <c r="AJ14" s="125">
        <f t="shared" si="8"/>
        <v>1307709.4100000001</v>
      </c>
      <c r="AK14" s="130">
        <f t="shared" si="9"/>
        <v>2193815.4499999997</v>
      </c>
      <c r="AL14" s="131">
        <f t="shared" si="10"/>
        <v>1983141.86</v>
      </c>
      <c r="AM14" s="125">
        <f t="shared" si="5"/>
        <v>210673.58999999962</v>
      </c>
    </row>
    <row r="15" spans="1:39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120296.22</v>
      </c>
      <c r="G15">
        <v>338032.9</v>
      </c>
      <c r="H15">
        <v>308027.59999999998</v>
      </c>
      <c r="J15">
        <v>15</v>
      </c>
      <c r="K15">
        <v>674508.02</v>
      </c>
      <c r="N15">
        <v>0</v>
      </c>
      <c r="P15">
        <v>317031.64</v>
      </c>
      <c r="Q15">
        <v>19061.689999999999</v>
      </c>
      <c r="T15">
        <v>-1745042.86</v>
      </c>
      <c r="U15">
        <v>2525004.41</v>
      </c>
      <c r="W15">
        <v>909640.08</v>
      </c>
      <c r="X15">
        <v>35912.300000000003</v>
      </c>
      <c r="Z15">
        <v>746438.32</v>
      </c>
      <c r="AA15">
        <v>351852.27</v>
      </c>
      <c r="AB15">
        <v>1095241.32</v>
      </c>
      <c r="AE15">
        <v>559664.17000000004</v>
      </c>
      <c r="AF15">
        <v>64112.62</v>
      </c>
      <c r="AH15" s="123">
        <f t="shared" si="6"/>
        <v>766356.72</v>
      </c>
      <c r="AI15" s="129">
        <f t="shared" si="7"/>
        <v>336093.33</v>
      </c>
      <c r="AJ15" s="125">
        <f t="shared" si="8"/>
        <v>430263.38999999996</v>
      </c>
      <c r="AK15" s="130">
        <f t="shared" si="9"/>
        <v>2043842.97</v>
      </c>
      <c r="AL15" s="131">
        <f t="shared" si="10"/>
        <v>1719018.1100000003</v>
      </c>
      <c r="AM15" s="125">
        <f t="shared" si="5"/>
        <v>324824.85999999964</v>
      </c>
    </row>
    <row r="16" spans="1:39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18235.89</v>
      </c>
      <c r="G16">
        <v>41807.4</v>
      </c>
      <c r="H16">
        <v>379430.40000000002</v>
      </c>
      <c r="J16">
        <v>116607.8</v>
      </c>
      <c r="K16">
        <v>781025.27</v>
      </c>
      <c r="N16">
        <v>13680</v>
      </c>
      <c r="P16">
        <v>0</v>
      </c>
      <c r="Q16">
        <v>6379.95</v>
      </c>
      <c r="T16">
        <v>-3372820.83</v>
      </c>
      <c r="U16">
        <v>4613167.97</v>
      </c>
      <c r="W16">
        <v>892806.56</v>
      </c>
      <c r="Z16">
        <v>171376.8</v>
      </c>
      <c r="AB16">
        <v>390033.05</v>
      </c>
      <c r="AC16">
        <v>7500</v>
      </c>
      <c r="AE16">
        <v>528430.64</v>
      </c>
      <c r="AF16">
        <v>61520</v>
      </c>
      <c r="AH16" s="123">
        <f t="shared" si="6"/>
        <v>439473.69</v>
      </c>
      <c r="AI16" s="129">
        <f t="shared" si="7"/>
        <v>20059.95</v>
      </c>
      <c r="AJ16" s="125">
        <f t="shared" si="8"/>
        <v>419413.74</v>
      </c>
      <c r="AK16" s="130">
        <f t="shared" si="9"/>
        <v>1064183.3600000001</v>
      </c>
      <c r="AL16" s="131">
        <f t="shared" si="10"/>
        <v>987483.69</v>
      </c>
      <c r="AM16" s="125">
        <f t="shared" si="5"/>
        <v>76699.670000000158</v>
      </c>
    </row>
    <row r="17" spans="1:39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247932.5</v>
      </c>
      <c r="G17">
        <v>50813.46</v>
      </c>
      <c r="H17">
        <v>323014.94</v>
      </c>
      <c r="J17">
        <v>1344679.07</v>
      </c>
      <c r="K17">
        <v>508305.16</v>
      </c>
      <c r="M17">
        <v>7600</v>
      </c>
      <c r="N17">
        <v>33971.410000000003</v>
      </c>
      <c r="P17">
        <v>54007.24</v>
      </c>
      <c r="Q17">
        <v>2928.01</v>
      </c>
      <c r="T17">
        <v>-963496.59</v>
      </c>
      <c r="U17">
        <v>2841083.43</v>
      </c>
      <c r="W17">
        <v>1227987.17</v>
      </c>
      <c r="X17">
        <v>118313</v>
      </c>
      <c r="AA17">
        <v>164516.25</v>
      </c>
      <c r="AB17">
        <v>360861</v>
      </c>
      <c r="AE17">
        <v>639465.37</v>
      </c>
      <c r="AF17">
        <v>11248.42</v>
      </c>
      <c r="AG17">
        <v>590</v>
      </c>
      <c r="AH17" s="123">
        <f t="shared" si="6"/>
        <v>621760.9</v>
      </c>
      <c r="AI17" s="129">
        <f t="shared" si="7"/>
        <v>98506.659999999989</v>
      </c>
      <c r="AJ17" s="125">
        <f t="shared" si="8"/>
        <v>523254.24000000005</v>
      </c>
      <c r="AK17" s="130">
        <f t="shared" si="9"/>
        <v>1510816.42</v>
      </c>
      <c r="AL17" s="131">
        <f t="shared" si="10"/>
        <v>1012164.79</v>
      </c>
      <c r="AM17" s="125">
        <f t="shared" si="5"/>
        <v>498651.62999999989</v>
      </c>
    </row>
    <row r="18" spans="1:39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509683.41</v>
      </c>
      <c r="G18">
        <v>14834</v>
      </c>
      <c r="H18">
        <v>77783.48</v>
      </c>
      <c r="J18">
        <v>3331656.65</v>
      </c>
      <c r="K18">
        <v>296052.82</v>
      </c>
      <c r="M18">
        <v>0</v>
      </c>
      <c r="N18">
        <v>18760</v>
      </c>
      <c r="Q18">
        <v>0</v>
      </c>
      <c r="T18">
        <v>3762865.94</v>
      </c>
      <c r="U18">
        <v>675062.61</v>
      </c>
      <c r="W18">
        <v>450827.11</v>
      </c>
      <c r="Z18">
        <v>609007.80000000005</v>
      </c>
      <c r="AB18">
        <v>726591.8</v>
      </c>
      <c r="AD18">
        <v>10708.66</v>
      </c>
      <c r="AE18">
        <v>409523.49</v>
      </c>
      <c r="AF18">
        <v>139689.15</v>
      </c>
      <c r="AH18" s="123">
        <f t="shared" si="6"/>
        <v>602300.8899999999</v>
      </c>
      <c r="AI18" s="129">
        <f t="shared" si="7"/>
        <v>18760</v>
      </c>
      <c r="AJ18" s="125">
        <f t="shared" si="8"/>
        <v>583540.8899999999</v>
      </c>
      <c r="AK18" s="130">
        <f t="shared" si="9"/>
        <v>1059834.9100000001</v>
      </c>
      <c r="AL18" s="131">
        <f t="shared" si="10"/>
        <v>1286513.1000000001</v>
      </c>
      <c r="AM18" s="125">
        <f t="shared" si="5"/>
        <v>-226678.18999999994</v>
      </c>
    </row>
    <row r="19" spans="1:39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93731.85</v>
      </c>
      <c r="G19">
        <v>425421.87</v>
      </c>
      <c r="H19">
        <v>58370.38</v>
      </c>
      <c r="J19">
        <v>127329.18</v>
      </c>
      <c r="K19">
        <v>769590.9</v>
      </c>
      <c r="M19">
        <v>0</v>
      </c>
      <c r="N19">
        <v>3158.3</v>
      </c>
      <c r="P19">
        <v>441466.96</v>
      </c>
      <c r="Q19">
        <v>14163.81</v>
      </c>
      <c r="T19">
        <v>-667915.88</v>
      </c>
      <c r="U19">
        <v>1767990.24</v>
      </c>
      <c r="W19">
        <v>965976.8</v>
      </c>
      <c r="Z19">
        <v>681221.4</v>
      </c>
      <c r="AB19">
        <v>1011099.4</v>
      </c>
      <c r="AC19">
        <v>3150</v>
      </c>
      <c r="AE19">
        <v>517869.51</v>
      </c>
      <c r="AF19">
        <v>149498.54</v>
      </c>
      <c r="AG19">
        <v>50000</v>
      </c>
      <c r="AH19" s="123">
        <f t="shared" si="6"/>
        <v>577524.1</v>
      </c>
      <c r="AI19" s="129">
        <f t="shared" si="7"/>
        <v>458789.07</v>
      </c>
      <c r="AJ19" s="125">
        <f t="shared" si="8"/>
        <v>118735.02999999997</v>
      </c>
      <c r="AK19" s="130">
        <f t="shared" si="9"/>
        <v>1647198.2000000002</v>
      </c>
      <c r="AL19" s="131">
        <f t="shared" si="10"/>
        <v>1731617.4500000002</v>
      </c>
      <c r="AM19" s="125">
        <f t="shared" si="5"/>
        <v>-84419.25</v>
      </c>
    </row>
    <row r="20" spans="1:39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33407.61</v>
      </c>
      <c r="G20">
        <v>42960.84</v>
      </c>
      <c r="H20">
        <v>208983.03</v>
      </c>
      <c r="J20">
        <v>3201250.2</v>
      </c>
      <c r="K20">
        <v>912739.79</v>
      </c>
      <c r="N20">
        <v>35060</v>
      </c>
      <c r="P20">
        <v>0</v>
      </c>
      <c r="Q20">
        <v>16245.63</v>
      </c>
      <c r="T20">
        <v>3124751.82</v>
      </c>
      <c r="U20">
        <v>938360.62</v>
      </c>
      <c r="W20">
        <v>933678.91</v>
      </c>
      <c r="Y20">
        <v>186.35</v>
      </c>
      <c r="Z20">
        <v>1304286.6000000001</v>
      </c>
      <c r="AA20">
        <v>147295</v>
      </c>
      <c r="AB20">
        <v>1631662.6</v>
      </c>
      <c r="AC20">
        <v>2299.3200000000002</v>
      </c>
      <c r="AE20">
        <v>352151.14</v>
      </c>
      <c r="AF20">
        <v>114410.4</v>
      </c>
      <c r="AH20" s="123">
        <f t="shared" si="6"/>
        <v>285351.48</v>
      </c>
      <c r="AI20" s="129">
        <f t="shared" si="7"/>
        <v>51305.63</v>
      </c>
      <c r="AJ20" s="125">
        <f t="shared" si="8"/>
        <v>234045.84999999998</v>
      </c>
      <c r="AK20" s="130">
        <f t="shared" si="9"/>
        <v>2385446.8600000003</v>
      </c>
      <c r="AL20" s="131">
        <f t="shared" si="10"/>
        <v>2100523.46</v>
      </c>
      <c r="AM20" s="125">
        <f t="shared" si="5"/>
        <v>284923.40000000037</v>
      </c>
    </row>
    <row r="21" spans="1:39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186573.07</v>
      </c>
      <c r="G21">
        <v>17582.669999999998</v>
      </c>
      <c r="H21">
        <v>58900.32</v>
      </c>
      <c r="J21">
        <v>145979.39000000001</v>
      </c>
      <c r="K21">
        <v>577163.04</v>
      </c>
      <c r="M21">
        <v>9700</v>
      </c>
      <c r="N21">
        <v>11948.13</v>
      </c>
      <c r="P21">
        <v>51800</v>
      </c>
      <c r="Q21">
        <v>231.78</v>
      </c>
      <c r="T21">
        <v>-811226.39</v>
      </c>
      <c r="U21">
        <v>1277028.24</v>
      </c>
      <c r="W21">
        <v>932010.48</v>
      </c>
      <c r="Z21">
        <v>761734</v>
      </c>
      <c r="AA21">
        <v>221389.83</v>
      </c>
      <c r="AB21">
        <v>991674</v>
      </c>
      <c r="AD21">
        <v>3600</v>
      </c>
      <c r="AE21">
        <v>384785.75</v>
      </c>
      <c r="AF21">
        <v>88357.83</v>
      </c>
      <c r="AH21" s="123">
        <f t="shared" si="6"/>
        <v>263056.06</v>
      </c>
      <c r="AI21" s="129">
        <f t="shared" si="7"/>
        <v>73679.91</v>
      </c>
      <c r="AJ21" s="125">
        <f t="shared" si="8"/>
        <v>189376.15</v>
      </c>
      <c r="AK21" s="130">
        <f t="shared" si="9"/>
        <v>1915134.31</v>
      </c>
      <c r="AL21" s="131">
        <f t="shared" si="10"/>
        <v>1468417.58</v>
      </c>
      <c r="AM21" s="125">
        <f t="shared" si="5"/>
        <v>446716.73</v>
      </c>
    </row>
    <row r="22" spans="1:39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337648.85</v>
      </c>
      <c r="G22">
        <v>13000</v>
      </c>
      <c r="H22">
        <v>338084.59</v>
      </c>
      <c r="J22">
        <v>801701.13</v>
      </c>
      <c r="K22">
        <v>694945.51</v>
      </c>
      <c r="M22">
        <v>0</v>
      </c>
      <c r="N22">
        <v>33480</v>
      </c>
      <c r="P22">
        <v>0</v>
      </c>
      <c r="Q22">
        <v>2899.01</v>
      </c>
      <c r="T22">
        <v>676733.18</v>
      </c>
      <c r="U22">
        <v>1741975.93</v>
      </c>
      <c r="W22">
        <v>523782.22</v>
      </c>
      <c r="Z22">
        <v>796624.22</v>
      </c>
      <c r="AA22">
        <v>310308.59999999998</v>
      </c>
      <c r="AB22">
        <v>946710.22</v>
      </c>
      <c r="AC22">
        <v>8686</v>
      </c>
      <c r="AD22">
        <v>11636</v>
      </c>
      <c r="AE22">
        <v>756080.99</v>
      </c>
      <c r="AF22">
        <v>177309.87</v>
      </c>
      <c r="AH22" s="123">
        <f t="shared" si="6"/>
        <v>688733.44</v>
      </c>
      <c r="AI22" s="129">
        <f t="shared" si="7"/>
        <v>36379.01</v>
      </c>
      <c r="AJ22" s="125">
        <f t="shared" si="8"/>
        <v>652354.42999999993</v>
      </c>
      <c r="AK22" s="130">
        <f t="shared" si="9"/>
        <v>1630715.04</v>
      </c>
      <c r="AL22" s="131">
        <f t="shared" si="10"/>
        <v>1900423.08</v>
      </c>
      <c r="AM22" s="125">
        <f t="shared" si="5"/>
        <v>-269708.04000000004</v>
      </c>
    </row>
    <row r="23" spans="1:39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376283.69</v>
      </c>
      <c r="G23">
        <v>54401.94</v>
      </c>
      <c r="H23">
        <v>215795.09</v>
      </c>
      <c r="J23">
        <v>1006605.39</v>
      </c>
      <c r="K23">
        <v>104673.54</v>
      </c>
      <c r="N23">
        <v>18760</v>
      </c>
      <c r="P23">
        <v>934695.15</v>
      </c>
      <c r="Q23">
        <v>1153</v>
      </c>
      <c r="T23">
        <v>-1203915.04</v>
      </c>
      <c r="U23">
        <v>2083742</v>
      </c>
      <c r="W23">
        <v>443958.49</v>
      </c>
      <c r="Z23">
        <v>420832.8</v>
      </c>
      <c r="AA23">
        <v>43697.51</v>
      </c>
      <c r="AB23">
        <v>589967.80000000005</v>
      </c>
      <c r="AE23">
        <v>363677.56</v>
      </c>
      <c r="AF23">
        <v>31518.9</v>
      </c>
      <c r="AH23" s="123">
        <f t="shared" si="6"/>
        <v>646480.72</v>
      </c>
      <c r="AI23" s="129">
        <f t="shared" si="7"/>
        <v>954608.15</v>
      </c>
      <c r="AJ23" s="125">
        <f t="shared" si="8"/>
        <v>-308127.43000000005</v>
      </c>
      <c r="AK23" s="130">
        <f t="shared" si="9"/>
        <v>908488.8</v>
      </c>
      <c r="AL23" s="131">
        <f t="shared" si="10"/>
        <v>985164.26000000013</v>
      </c>
      <c r="AM23" s="125">
        <f t="shared" si="5"/>
        <v>-76675.460000000079</v>
      </c>
    </row>
    <row r="24" spans="1:39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314547.05</v>
      </c>
      <c r="G24">
        <v>0</v>
      </c>
      <c r="H24">
        <v>12562.4</v>
      </c>
      <c r="J24">
        <v>109874.38</v>
      </c>
      <c r="K24">
        <v>429166.41</v>
      </c>
      <c r="N24">
        <v>-2019</v>
      </c>
      <c r="Q24">
        <v>0</v>
      </c>
      <c r="U24">
        <v>726098.1</v>
      </c>
      <c r="W24">
        <v>958682.95</v>
      </c>
      <c r="Y24">
        <v>1.56</v>
      </c>
      <c r="Z24">
        <v>1147220</v>
      </c>
      <c r="AA24">
        <v>7500</v>
      </c>
      <c r="AB24">
        <v>1486720</v>
      </c>
      <c r="AC24">
        <v>2386.5</v>
      </c>
      <c r="AE24">
        <v>482226.87</v>
      </c>
      <c r="AH24" s="123">
        <f t="shared" si="6"/>
        <v>327109.45</v>
      </c>
      <c r="AI24" s="129">
        <f t="shared" si="7"/>
        <v>-2019</v>
      </c>
      <c r="AJ24" s="125">
        <f t="shared" si="8"/>
        <v>329128.45</v>
      </c>
      <c r="AK24" s="130">
        <f t="shared" si="9"/>
        <v>2113404.5099999998</v>
      </c>
      <c r="AL24" s="131">
        <f t="shared" si="10"/>
        <v>1971333.37</v>
      </c>
      <c r="AM24" s="125">
        <f t="shared" si="5"/>
        <v>142071.13999999966</v>
      </c>
    </row>
    <row r="25" spans="1:39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964635.41</v>
      </c>
      <c r="G25">
        <v>0</v>
      </c>
      <c r="H25">
        <v>84224.15</v>
      </c>
      <c r="J25">
        <v>743173</v>
      </c>
      <c r="K25">
        <v>1322183.02</v>
      </c>
      <c r="Q25">
        <v>7841.6</v>
      </c>
      <c r="T25">
        <v>3878873.18</v>
      </c>
      <c r="U25">
        <v>-160236.91</v>
      </c>
      <c r="W25">
        <v>930933.56</v>
      </c>
      <c r="Z25">
        <v>943850</v>
      </c>
      <c r="AA25">
        <v>20400</v>
      </c>
      <c r="AB25">
        <v>1091865</v>
      </c>
      <c r="AE25">
        <v>1000908.75</v>
      </c>
      <c r="AF25">
        <v>414672.1</v>
      </c>
      <c r="AH25" s="123">
        <f t="shared" si="6"/>
        <v>1048859.56</v>
      </c>
      <c r="AI25" s="129">
        <f t="shared" si="7"/>
        <v>7841.6</v>
      </c>
      <c r="AJ25" s="125">
        <f t="shared" si="8"/>
        <v>1041017.9600000001</v>
      </c>
      <c r="AK25" s="130">
        <f t="shared" si="9"/>
        <v>1895183.56</v>
      </c>
      <c r="AL25" s="131">
        <f t="shared" si="10"/>
        <v>2507445.85</v>
      </c>
      <c r="AM25" s="125">
        <f t="shared" si="5"/>
        <v>-612262.29</v>
      </c>
    </row>
    <row r="26" spans="1:39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1145975.42</v>
      </c>
      <c r="G26">
        <v>478103.39</v>
      </c>
      <c r="H26">
        <v>403404.68</v>
      </c>
      <c r="J26">
        <v>1071547.1200000001</v>
      </c>
      <c r="K26">
        <v>5289165.03</v>
      </c>
      <c r="M26">
        <v>-586897</v>
      </c>
      <c r="P26">
        <v>594231.35</v>
      </c>
      <c r="Q26">
        <v>85786.47</v>
      </c>
      <c r="R26">
        <v>-93000</v>
      </c>
      <c r="T26">
        <v>4974755.58</v>
      </c>
      <c r="U26">
        <v>3679856.46</v>
      </c>
      <c r="W26">
        <v>489778.09</v>
      </c>
      <c r="AB26">
        <v>110670</v>
      </c>
      <c r="AE26">
        <v>638700.91</v>
      </c>
      <c r="AF26">
        <v>6944.4</v>
      </c>
      <c r="AH26" s="123">
        <f t="shared" si="6"/>
        <v>2027483.49</v>
      </c>
      <c r="AI26" s="129">
        <f t="shared" si="7"/>
        <v>93120.819999999978</v>
      </c>
      <c r="AJ26" s="125">
        <f t="shared" si="8"/>
        <v>1934362.67</v>
      </c>
      <c r="AK26" s="130">
        <f t="shared" si="9"/>
        <v>489778.09</v>
      </c>
      <c r="AL26" s="131">
        <f t="shared" si="10"/>
        <v>756315.31</v>
      </c>
      <c r="AM26" s="125">
        <f t="shared" si="5"/>
        <v>-266537.22000000003</v>
      </c>
    </row>
    <row r="27" spans="1:39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57302.73</v>
      </c>
      <c r="G27">
        <v>190264</v>
      </c>
      <c r="H27">
        <v>-8648.8799999999992</v>
      </c>
      <c r="J27">
        <v>787602.75</v>
      </c>
      <c r="K27">
        <v>974774.92</v>
      </c>
      <c r="P27">
        <v>225932</v>
      </c>
      <c r="Q27">
        <v>0</v>
      </c>
      <c r="R27">
        <v>-338200</v>
      </c>
      <c r="T27">
        <v>-710547.47</v>
      </c>
      <c r="U27">
        <v>3263098.4</v>
      </c>
      <c r="W27">
        <v>493974.73</v>
      </c>
      <c r="Z27">
        <v>884900</v>
      </c>
      <c r="AA27">
        <v>67350</v>
      </c>
      <c r="AB27">
        <v>1148864</v>
      </c>
      <c r="AC27">
        <v>6122.5</v>
      </c>
      <c r="AE27">
        <v>640307.64</v>
      </c>
      <c r="AF27">
        <v>89918</v>
      </c>
      <c r="AH27" s="123">
        <f t="shared" si="6"/>
        <v>238917.85</v>
      </c>
      <c r="AI27" s="129">
        <f t="shared" si="7"/>
        <v>225932</v>
      </c>
      <c r="AJ27" s="125">
        <f t="shared" si="8"/>
        <v>12985.850000000006</v>
      </c>
      <c r="AK27" s="130">
        <f t="shared" si="9"/>
        <v>1446224.73</v>
      </c>
      <c r="AL27" s="131">
        <f t="shared" si="10"/>
        <v>1885212.1400000001</v>
      </c>
      <c r="AM27" s="125">
        <f t="shared" si="5"/>
        <v>-438987.41000000015</v>
      </c>
    </row>
    <row r="28" spans="1:39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248665.2</v>
      </c>
      <c r="G28">
        <v>40</v>
      </c>
      <c r="H28">
        <v>185026.38</v>
      </c>
      <c r="J28">
        <v>1752198.8</v>
      </c>
      <c r="K28">
        <v>156772.20000000001</v>
      </c>
      <c r="Q28">
        <v>17883</v>
      </c>
      <c r="T28">
        <v>-780247.81</v>
      </c>
      <c r="U28">
        <v>3122820.6</v>
      </c>
      <c r="W28">
        <v>17496.87</v>
      </c>
      <c r="Z28">
        <v>65440</v>
      </c>
      <c r="AB28">
        <v>65440</v>
      </c>
      <c r="AE28">
        <v>9020</v>
      </c>
      <c r="AF28">
        <v>26230.080000000002</v>
      </c>
      <c r="AH28" s="123">
        <f t="shared" si="6"/>
        <v>433731.58</v>
      </c>
      <c r="AI28" s="129">
        <f t="shared" si="7"/>
        <v>17883</v>
      </c>
      <c r="AJ28" s="125">
        <f t="shared" si="8"/>
        <v>415848.58</v>
      </c>
      <c r="AK28" s="130">
        <f t="shared" si="9"/>
        <v>82936.87</v>
      </c>
      <c r="AL28" s="131">
        <f t="shared" si="10"/>
        <v>100690.08</v>
      </c>
      <c r="AM28" s="125">
        <f t="shared" si="5"/>
        <v>-17753.210000000006</v>
      </c>
    </row>
    <row r="29" spans="1:39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427341.48</v>
      </c>
      <c r="G29">
        <v>114</v>
      </c>
      <c r="H29">
        <v>4778.95</v>
      </c>
      <c r="J29">
        <v>870598</v>
      </c>
      <c r="K29">
        <v>1236440.07</v>
      </c>
      <c r="P29">
        <v>268675</v>
      </c>
      <c r="Q29">
        <v>234</v>
      </c>
      <c r="T29">
        <v>344135</v>
      </c>
      <c r="U29">
        <v>1974718.56</v>
      </c>
      <c r="W29">
        <v>534022.18000000005</v>
      </c>
      <c r="X29">
        <v>132000</v>
      </c>
      <c r="Z29">
        <v>534812</v>
      </c>
      <c r="AA29">
        <v>15000</v>
      </c>
      <c r="AB29">
        <v>785514</v>
      </c>
      <c r="AD29">
        <v>2720</v>
      </c>
      <c r="AE29">
        <v>426980.97</v>
      </c>
      <c r="AF29">
        <v>46821.35</v>
      </c>
      <c r="AG29">
        <v>2287.92</v>
      </c>
      <c r="AH29" s="123">
        <f t="shared" si="6"/>
        <v>432234.43</v>
      </c>
      <c r="AI29" s="129">
        <f t="shared" si="7"/>
        <v>268909</v>
      </c>
      <c r="AJ29" s="125">
        <f t="shared" si="8"/>
        <v>163325.43</v>
      </c>
      <c r="AK29" s="130">
        <f t="shared" si="9"/>
        <v>1215834.1800000002</v>
      </c>
      <c r="AL29" s="131">
        <f t="shared" si="10"/>
        <v>1264324.24</v>
      </c>
      <c r="AM29" s="125">
        <f t="shared" si="5"/>
        <v>-48490.059999999823</v>
      </c>
    </row>
    <row r="30" spans="1:39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1497405.68</v>
      </c>
      <c r="G30">
        <v>134428.54999999999</v>
      </c>
      <c r="H30">
        <v>8987.01</v>
      </c>
      <c r="J30">
        <v>299258.01</v>
      </c>
      <c r="K30">
        <v>531341.74</v>
      </c>
      <c r="P30">
        <v>198770</v>
      </c>
      <c r="Q30">
        <v>0</v>
      </c>
      <c r="T30">
        <v>240</v>
      </c>
      <c r="U30">
        <v>2143445.4500000002</v>
      </c>
      <c r="W30">
        <v>796191.97</v>
      </c>
      <c r="Z30">
        <v>400440</v>
      </c>
      <c r="AB30">
        <v>556945</v>
      </c>
      <c r="AD30">
        <v>14352</v>
      </c>
      <c r="AE30">
        <v>414291.68</v>
      </c>
      <c r="AF30">
        <v>82077.75</v>
      </c>
      <c r="AH30" s="123">
        <f t="shared" si="6"/>
        <v>1640821.24</v>
      </c>
      <c r="AI30" s="129">
        <f t="shared" si="7"/>
        <v>198770</v>
      </c>
      <c r="AJ30" s="125">
        <f t="shared" si="8"/>
        <v>1442051.24</v>
      </c>
      <c r="AK30" s="130">
        <f t="shared" si="9"/>
        <v>1196631.97</v>
      </c>
      <c r="AL30" s="131">
        <f t="shared" si="10"/>
        <v>1067666.43</v>
      </c>
      <c r="AM30" s="125">
        <f t="shared" si="5"/>
        <v>128965.54000000004</v>
      </c>
    </row>
    <row r="31" spans="1:39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435692.86</v>
      </c>
      <c r="G31">
        <v>0</v>
      </c>
      <c r="H31">
        <v>4583.97</v>
      </c>
      <c r="I31">
        <v>21469</v>
      </c>
      <c r="J31">
        <v>-200575</v>
      </c>
      <c r="K31">
        <v>1005406.58</v>
      </c>
      <c r="P31">
        <v>415230</v>
      </c>
      <c r="Q31">
        <v>21570</v>
      </c>
      <c r="R31">
        <v>551</v>
      </c>
      <c r="T31">
        <v>-30032399.600000001</v>
      </c>
      <c r="U31">
        <v>30951144.84</v>
      </c>
      <c r="W31">
        <v>490995.6</v>
      </c>
      <c r="X31">
        <v>31500</v>
      </c>
      <c r="Z31">
        <v>730950</v>
      </c>
      <c r="AA31">
        <v>604095</v>
      </c>
      <c r="AB31">
        <v>933677</v>
      </c>
      <c r="AC31">
        <v>628</v>
      </c>
      <c r="AE31">
        <v>847677.83</v>
      </c>
      <c r="AF31">
        <v>165076.6</v>
      </c>
      <c r="AH31" s="123">
        <f t="shared" si="6"/>
        <v>461745.82999999996</v>
      </c>
      <c r="AI31" s="129">
        <f t="shared" si="7"/>
        <v>436800</v>
      </c>
      <c r="AJ31" s="125">
        <f t="shared" si="8"/>
        <v>24945.829999999958</v>
      </c>
      <c r="AK31" s="130">
        <f t="shared" si="9"/>
        <v>1857540.6</v>
      </c>
      <c r="AL31" s="131">
        <f t="shared" si="10"/>
        <v>1947059.4300000002</v>
      </c>
      <c r="AM31" s="125">
        <f t="shared" si="5"/>
        <v>-89518.830000000075</v>
      </c>
    </row>
    <row r="32" spans="1:39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491075.71</v>
      </c>
      <c r="G32">
        <v>47671</v>
      </c>
      <c r="H32">
        <v>24849.01</v>
      </c>
      <c r="J32">
        <v>296997</v>
      </c>
      <c r="K32">
        <v>194400</v>
      </c>
      <c r="N32">
        <v>161320</v>
      </c>
      <c r="Q32">
        <v>0</v>
      </c>
      <c r="T32">
        <v>-10727632.57</v>
      </c>
      <c r="U32">
        <v>11903501.289999999</v>
      </c>
      <c r="W32">
        <v>1160246.53</v>
      </c>
      <c r="Z32">
        <v>964889</v>
      </c>
      <c r="AB32">
        <v>1296560</v>
      </c>
      <c r="AE32">
        <v>1067428.53</v>
      </c>
      <c r="AF32">
        <v>43343</v>
      </c>
      <c r="AH32" s="123">
        <f t="shared" si="6"/>
        <v>563595.72</v>
      </c>
      <c r="AI32" s="129">
        <f t="shared" si="7"/>
        <v>161320</v>
      </c>
      <c r="AJ32" s="125">
        <f t="shared" si="8"/>
        <v>402275.72</v>
      </c>
      <c r="AK32" s="130">
        <f t="shared" si="9"/>
        <v>2125135.5300000003</v>
      </c>
      <c r="AL32" s="131">
        <f t="shared" si="10"/>
        <v>2407331.5300000003</v>
      </c>
      <c r="AM32" s="125">
        <f t="shared" si="5"/>
        <v>-282196</v>
      </c>
    </row>
    <row r="33" spans="1:39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303473.74</v>
      </c>
      <c r="G33">
        <v>0</v>
      </c>
      <c r="H33">
        <v>32060.880000000001</v>
      </c>
      <c r="J33">
        <v>2372359.27</v>
      </c>
      <c r="K33">
        <v>172922.06</v>
      </c>
      <c r="Q33">
        <v>0</v>
      </c>
      <c r="T33">
        <v>1211591.46</v>
      </c>
      <c r="U33">
        <v>1748715.06</v>
      </c>
      <c r="W33">
        <v>489501.23</v>
      </c>
      <c r="X33">
        <v>291780</v>
      </c>
      <c r="Z33">
        <v>51600</v>
      </c>
      <c r="AB33">
        <v>302191</v>
      </c>
      <c r="AC33">
        <v>600</v>
      </c>
      <c r="AE33">
        <v>549344.1</v>
      </c>
      <c r="AF33">
        <v>60236.7</v>
      </c>
      <c r="AH33" s="123">
        <f t="shared" si="6"/>
        <v>335534.62</v>
      </c>
      <c r="AI33" s="129">
        <f t="shared" si="7"/>
        <v>0</v>
      </c>
      <c r="AJ33" s="125">
        <f t="shared" si="8"/>
        <v>335534.62</v>
      </c>
      <c r="AK33" s="130">
        <f t="shared" si="9"/>
        <v>832881.23</v>
      </c>
      <c r="AL33" s="131">
        <f t="shared" si="10"/>
        <v>912371.79999999993</v>
      </c>
      <c r="AM33" s="125">
        <f t="shared" si="5"/>
        <v>-79490.569999999949</v>
      </c>
    </row>
    <row r="34" spans="1:39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329602.78000000003</v>
      </c>
      <c r="G34">
        <v>97549.55</v>
      </c>
      <c r="H34">
        <v>60824.61</v>
      </c>
      <c r="J34">
        <v>644375.87</v>
      </c>
      <c r="K34">
        <v>1624872.46</v>
      </c>
      <c r="P34">
        <v>87475</v>
      </c>
      <c r="Q34">
        <v>1126.55</v>
      </c>
      <c r="T34">
        <v>1033537.72</v>
      </c>
      <c r="U34">
        <v>1829621.52</v>
      </c>
      <c r="W34">
        <v>862095.56</v>
      </c>
      <c r="AB34">
        <v>344610</v>
      </c>
      <c r="AE34">
        <v>660192.04</v>
      </c>
      <c r="AF34">
        <v>51829.04</v>
      </c>
      <c r="AH34" s="123">
        <f t="shared" si="6"/>
        <v>487976.94</v>
      </c>
      <c r="AI34" s="129">
        <f t="shared" si="7"/>
        <v>88601.55</v>
      </c>
      <c r="AJ34" s="125">
        <f t="shared" si="8"/>
        <v>399375.39</v>
      </c>
      <c r="AK34" s="130">
        <f t="shared" si="9"/>
        <v>862095.56</v>
      </c>
      <c r="AL34" s="131">
        <f t="shared" si="10"/>
        <v>1056631.08</v>
      </c>
      <c r="AM34" s="125">
        <f t="shared" si="5"/>
        <v>-194535.52000000002</v>
      </c>
    </row>
    <row r="35" spans="1:39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92011.05</v>
      </c>
      <c r="G35">
        <v>0</v>
      </c>
      <c r="H35">
        <v>61577.9</v>
      </c>
      <c r="J35">
        <v>137807.97</v>
      </c>
      <c r="K35">
        <v>-40345.72</v>
      </c>
      <c r="L35">
        <v>1</v>
      </c>
      <c r="Q35">
        <v>0</v>
      </c>
      <c r="T35">
        <v>-1726877.17</v>
      </c>
      <c r="U35">
        <v>2563303.2200000002</v>
      </c>
      <c r="W35">
        <v>620999.26</v>
      </c>
      <c r="Z35">
        <v>786960</v>
      </c>
      <c r="AB35">
        <v>1010383</v>
      </c>
      <c r="AE35">
        <v>688449.95</v>
      </c>
      <c r="AF35">
        <v>294500.15999999997</v>
      </c>
      <c r="AH35" s="123">
        <f t="shared" si="6"/>
        <v>153588.95000000001</v>
      </c>
      <c r="AI35" s="129">
        <f t="shared" si="7"/>
        <v>0</v>
      </c>
      <c r="AJ35" s="125">
        <f t="shared" si="8"/>
        <v>153588.95000000001</v>
      </c>
      <c r="AK35" s="130">
        <f t="shared" si="9"/>
        <v>1407959.26</v>
      </c>
      <c r="AL35" s="131">
        <f t="shared" si="10"/>
        <v>1993333.1099999999</v>
      </c>
      <c r="AM35" s="125">
        <f t="shared" si="5"/>
        <v>-585373.84999999986</v>
      </c>
    </row>
    <row r="36" spans="1:39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632291.56999999995</v>
      </c>
      <c r="G36">
        <v>3828</v>
      </c>
      <c r="H36">
        <v>33357.81</v>
      </c>
      <c r="J36">
        <v>298728.49</v>
      </c>
      <c r="K36">
        <v>311932.90000000002</v>
      </c>
      <c r="M36">
        <v>0</v>
      </c>
      <c r="N36">
        <v>7380</v>
      </c>
      <c r="P36">
        <v>209061</v>
      </c>
      <c r="Q36">
        <v>3436.87</v>
      </c>
      <c r="T36">
        <v>-2544798.21</v>
      </c>
      <c r="U36">
        <v>3551030.77</v>
      </c>
      <c r="W36">
        <v>859081.91</v>
      </c>
      <c r="X36">
        <v>92600</v>
      </c>
      <c r="Z36">
        <v>976982.3</v>
      </c>
      <c r="AA36">
        <v>148561</v>
      </c>
      <c r="AB36">
        <v>1348394.3</v>
      </c>
      <c r="AE36">
        <v>603767.12</v>
      </c>
      <c r="AF36">
        <v>71035.45</v>
      </c>
      <c r="AH36" s="123">
        <f t="shared" si="6"/>
        <v>669477.37999999989</v>
      </c>
      <c r="AI36" s="129">
        <f t="shared" si="7"/>
        <v>219877.87</v>
      </c>
      <c r="AJ36" s="125">
        <f t="shared" si="8"/>
        <v>449599.50999999989</v>
      </c>
      <c r="AK36" s="130">
        <f t="shared" si="9"/>
        <v>2077225.21</v>
      </c>
      <c r="AL36" s="131">
        <f t="shared" si="10"/>
        <v>2023196.8699999999</v>
      </c>
      <c r="AM36" s="125">
        <f t="shared" si="5"/>
        <v>54028.340000000084</v>
      </c>
    </row>
    <row r="37" spans="1:39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147436.85999999999</v>
      </c>
      <c r="G37">
        <v>126299.94</v>
      </c>
      <c r="H37">
        <v>18399.03</v>
      </c>
      <c r="J37">
        <v>129312</v>
      </c>
      <c r="K37">
        <v>32997.199999999997</v>
      </c>
      <c r="M37">
        <v>25500</v>
      </c>
      <c r="N37">
        <v>8432.8799999999992</v>
      </c>
      <c r="Q37">
        <v>2696.78</v>
      </c>
      <c r="T37">
        <v>-1502937.1</v>
      </c>
      <c r="U37">
        <v>1997207.95</v>
      </c>
      <c r="W37">
        <v>521806.75</v>
      </c>
      <c r="Z37">
        <v>455434</v>
      </c>
      <c r="AB37">
        <v>753244</v>
      </c>
      <c r="AC37">
        <v>13664</v>
      </c>
      <c r="AE37">
        <v>249537.63</v>
      </c>
      <c r="AF37">
        <v>37250.6</v>
      </c>
      <c r="AH37" s="123">
        <f t="shared" si="6"/>
        <v>292135.82999999996</v>
      </c>
      <c r="AI37" s="129">
        <f t="shared" si="7"/>
        <v>36629.659999999996</v>
      </c>
      <c r="AJ37" s="125">
        <f t="shared" si="8"/>
        <v>255506.16999999995</v>
      </c>
      <c r="AK37" s="130">
        <f t="shared" si="9"/>
        <v>977240.75</v>
      </c>
      <c r="AL37" s="131">
        <f t="shared" si="10"/>
        <v>1053696.23</v>
      </c>
      <c r="AM37" s="125">
        <f t="shared" si="5"/>
        <v>-76455.479999999981</v>
      </c>
    </row>
    <row r="38" spans="1:39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98539.22</v>
      </c>
      <c r="G38">
        <v>29537.79</v>
      </c>
      <c r="H38">
        <v>17844.66</v>
      </c>
      <c r="J38">
        <v>183078.74</v>
      </c>
      <c r="K38">
        <v>58058.62</v>
      </c>
      <c r="M38">
        <v>0</v>
      </c>
      <c r="N38">
        <v>17365.63</v>
      </c>
      <c r="Q38">
        <v>2013.02</v>
      </c>
      <c r="T38">
        <v>-2505486.4700000002</v>
      </c>
      <c r="U38">
        <v>2854572.07</v>
      </c>
      <c r="W38">
        <v>602194.91</v>
      </c>
      <c r="Z38">
        <v>633691.34</v>
      </c>
      <c r="AB38">
        <v>885785.34</v>
      </c>
      <c r="AC38">
        <v>760</v>
      </c>
      <c r="AE38">
        <v>307834.78000000003</v>
      </c>
      <c r="AF38">
        <v>22911.35</v>
      </c>
      <c r="AH38" s="123">
        <f t="shared" si="6"/>
        <v>145921.67000000001</v>
      </c>
      <c r="AI38" s="129">
        <f t="shared" si="7"/>
        <v>19378.650000000001</v>
      </c>
      <c r="AJ38" s="125">
        <f t="shared" si="8"/>
        <v>126543.02000000002</v>
      </c>
      <c r="AK38" s="130">
        <f t="shared" si="9"/>
        <v>1235886.25</v>
      </c>
      <c r="AL38" s="131">
        <f t="shared" si="10"/>
        <v>1217291.4700000002</v>
      </c>
      <c r="AM38" s="125">
        <f t="shared" si="5"/>
        <v>18594.779999999795</v>
      </c>
    </row>
    <row r="39" spans="1:39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206591.11</v>
      </c>
      <c r="G39">
        <v>58946.63</v>
      </c>
      <c r="H39">
        <v>30683.53</v>
      </c>
      <c r="J39">
        <v>1130509.24</v>
      </c>
      <c r="K39">
        <v>443023.68</v>
      </c>
      <c r="M39">
        <v>0</v>
      </c>
      <c r="N39">
        <v>12111.3</v>
      </c>
      <c r="P39">
        <v>14400</v>
      </c>
      <c r="Q39">
        <v>1233.3800000000001</v>
      </c>
      <c r="T39">
        <v>510519.17</v>
      </c>
      <c r="U39">
        <v>1440362.48</v>
      </c>
      <c r="W39">
        <v>425085.71</v>
      </c>
      <c r="X39">
        <v>14400</v>
      </c>
      <c r="Z39">
        <v>229500</v>
      </c>
      <c r="AB39">
        <v>354104</v>
      </c>
      <c r="AC39">
        <v>10936</v>
      </c>
      <c r="AE39">
        <v>311952.34999999998</v>
      </c>
      <c r="AF39">
        <v>100865.5</v>
      </c>
      <c r="AH39" s="123">
        <f t="shared" si="6"/>
        <v>296221.27</v>
      </c>
      <c r="AI39" s="129">
        <f t="shared" si="7"/>
        <v>27744.68</v>
      </c>
      <c r="AJ39" s="125">
        <f t="shared" si="8"/>
        <v>268476.59000000003</v>
      </c>
      <c r="AK39" s="130">
        <f t="shared" si="9"/>
        <v>668985.71</v>
      </c>
      <c r="AL39" s="131">
        <f t="shared" si="10"/>
        <v>777857.85</v>
      </c>
      <c r="AM39" s="125">
        <f t="shared" si="5"/>
        <v>-108872.14000000001</v>
      </c>
    </row>
    <row r="40" spans="1:39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204382.29</v>
      </c>
      <c r="G40">
        <v>58429.65</v>
      </c>
      <c r="H40">
        <v>11070.78</v>
      </c>
      <c r="J40">
        <v>2185895.94</v>
      </c>
      <c r="K40">
        <v>195778.37</v>
      </c>
      <c r="M40">
        <v>0</v>
      </c>
      <c r="N40">
        <v>11480</v>
      </c>
      <c r="P40">
        <v>7200</v>
      </c>
      <c r="Q40">
        <v>909.76</v>
      </c>
      <c r="T40">
        <v>2325713.79</v>
      </c>
      <c r="U40">
        <v>455164.99</v>
      </c>
      <c r="W40">
        <v>339049.79</v>
      </c>
      <c r="X40">
        <v>66564</v>
      </c>
      <c r="Z40">
        <v>270942</v>
      </c>
      <c r="AA40">
        <v>66600</v>
      </c>
      <c r="AB40">
        <v>386812</v>
      </c>
      <c r="AC40">
        <v>33889</v>
      </c>
      <c r="AE40">
        <v>355705.45</v>
      </c>
      <c r="AF40">
        <v>111660.85</v>
      </c>
      <c r="AH40" s="123">
        <f t="shared" si="6"/>
        <v>273882.72000000003</v>
      </c>
      <c r="AI40" s="129">
        <f t="shared" si="7"/>
        <v>19589.759999999998</v>
      </c>
      <c r="AJ40" s="125">
        <f t="shared" si="8"/>
        <v>254292.96000000002</v>
      </c>
      <c r="AK40" s="130">
        <f t="shared" si="9"/>
        <v>743155.79</v>
      </c>
      <c r="AL40" s="131">
        <f t="shared" si="10"/>
        <v>888067.29999999993</v>
      </c>
      <c r="AM40" s="125">
        <f t="shared" si="5"/>
        <v>-144911.50999999989</v>
      </c>
    </row>
    <row r="41" spans="1:39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156120.95999999999</v>
      </c>
      <c r="G41">
        <v>7866.95</v>
      </c>
      <c r="H41">
        <v>91365.5</v>
      </c>
      <c r="J41">
        <v>147540.99</v>
      </c>
      <c r="K41">
        <v>270651.5</v>
      </c>
      <c r="M41">
        <v>0</v>
      </c>
      <c r="N41">
        <v>16158.3</v>
      </c>
      <c r="P41">
        <v>37200</v>
      </c>
      <c r="Q41">
        <v>1886.69</v>
      </c>
      <c r="T41">
        <v>-1187567.05</v>
      </c>
      <c r="U41">
        <v>1976836.89</v>
      </c>
      <c r="W41">
        <v>334242.90000000002</v>
      </c>
      <c r="X41">
        <v>198100</v>
      </c>
      <c r="Z41">
        <v>146579.46</v>
      </c>
      <c r="AA41">
        <v>24588</v>
      </c>
      <c r="AB41">
        <v>292547.46000000002</v>
      </c>
      <c r="AC41">
        <v>3860</v>
      </c>
      <c r="AE41">
        <v>518247.38</v>
      </c>
      <c r="AF41">
        <v>59824.45</v>
      </c>
      <c r="AH41" s="123">
        <f t="shared" si="6"/>
        <v>255353.41</v>
      </c>
      <c r="AI41" s="129">
        <f t="shared" si="7"/>
        <v>55244.990000000005</v>
      </c>
      <c r="AJ41" s="125">
        <f t="shared" si="8"/>
        <v>200108.41999999998</v>
      </c>
      <c r="AK41" s="130">
        <f t="shared" si="9"/>
        <v>703510.36</v>
      </c>
      <c r="AL41" s="131">
        <f t="shared" si="10"/>
        <v>874479.29</v>
      </c>
      <c r="AM41" s="125">
        <f t="shared" si="5"/>
        <v>-170968.93000000005</v>
      </c>
    </row>
    <row r="42" spans="1:39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450371.86</v>
      </c>
      <c r="G42">
        <v>173551.35999999999</v>
      </c>
      <c r="H42">
        <v>187715</v>
      </c>
      <c r="J42">
        <v>417606.1</v>
      </c>
      <c r="K42">
        <v>146280.78</v>
      </c>
      <c r="M42">
        <v>0</v>
      </c>
      <c r="N42">
        <v>18065.55</v>
      </c>
      <c r="P42">
        <v>393797.4</v>
      </c>
      <c r="Q42">
        <v>393.61</v>
      </c>
      <c r="T42">
        <v>-822626.51</v>
      </c>
      <c r="U42">
        <v>1732965.71</v>
      </c>
      <c r="W42">
        <v>738222.63</v>
      </c>
      <c r="X42">
        <v>286060</v>
      </c>
      <c r="Z42">
        <v>537022</v>
      </c>
      <c r="AB42">
        <v>664873</v>
      </c>
      <c r="AC42">
        <v>4850</v>
      </c>
      <c r="AE42">
        <v>777293.48</v>
      </c>
      <c r="AF42">
        <v>49358.81</v>
      </c>
      <c r="AG42">
        <v>12000</v>
      </c>
      <c r="AH42" s="123">
        <f t="shared" si="6"/>
        <v>811638.22</v>
      </c>
      <c r="AI42" s="129">
        <f t="shared" si="7"/>
        <v>412256.56</v>
      </c>
      <c r="AJ42" s="125">
        <f t="shared" si="8"/>
        <v>399381.66</v>
      </c>
      <c r="AK42" s="130">
        <f t="shared" si="9"/>
        <v>1561304.63</v>
      </c>
      <c r="AL42" s="131">
        <f t="shared" si="10"/>
        <v>1508375.29</v>
      </c>
      <c r="AM42" s="125">
        <f t="shared" si="5"/>
        <v>52929.339999999851</v>
      </c>
    </row>
    <row r="43" spans="1:39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231828.26</v>
      </c>
      <c r="G43">
        <v>26245.73</v>
      </c>
      <c r="H43">
        <v>95314.54</v>
      </c>
      <c r="J43">
        <v>-22192.58</v>
      </c>
      <c r="K43">
        <v>78041.679999999993</v>
      </c>
      <c r="M43">
        <v>0</v>
      </c>
      <c r="N43">
        <v>13729.6</v>
      </c>
      <c r="P43">
        <v>60000</v>
      </c>
      <c r="Q43">
        <v>1730.23</v>
      </c>
      <c r="T43">
        <v>-1753258.84</v>
      </c>
      <c r="U43">
        <v>2083523.09</v>
      </c>
      <c r="W43">
        <v>357677.93</v>
      </c>
      <c r="Z43">
        <v>389235</v>
      </c>
      <c r="AA43">
        <v>84384</v>
      </c>
      <c r="AB43">
        <v>564937</v>
      </c>
      <c r="AC43">
        <v>25480.5</v>
      </c>
      <c r="AE43">
        <v>165130.88</v>
      </c>
      <c r="AF43">
        <v>66235</v>
      </c>
      <c r="AG43">
        <v>6000</v>
      </c>
      <c r="AH43" s="123">
        <f t="shared" si="6"/>
        <v>353388.53</v>
      </c>
      <c r="AI43" s="129">
        <f t="shared" si="7"/>
        <v>75459.83</v>
      </c>
      <c r="AJ43" s="125">
        <f t="shared" si="8"/>
        <v>277928.7</v>
      </c>
      <c r="AK43" s="130">
        <f t="shared" si="9"/>
        <v>831296.92999999993</v>
      </c>
      <c r="AL43" s="131">
        <f t="shared" si="10"/>
        <v>827783.38</v>
      </c>
      <c r="AM43" s="125">
        <f t="shared" si="5"/>
        <v>3513.5499999999302</v>
      </c>
    </row>
    <row r="44" spans="1:39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425055.41</v>
      </c>
      <c r="G44">
        <v>7995</v>
      </c>
      <c r="H44">
        <v>55745.36</v>
      </c>
      <c r="J44">
        <v>4225546.84</v>
      </c>
      <c r="K44">
        <v>477298.21</v>
      </c>
      <c r="M44">
        <v>3380</v>
      </c>
      <c r="N44">
        <v>11153.44</v>
      </c>
      <c r="P44">
        <v>109900</v>
      </c>
      <c r="Q44">
        <v>2556.81</v>
      </c>
      <c r="T44">
        <v>4677039.91</v>
      </c>
      <c r="U44">
        <v>664987.81999999995</v>
      </c>
      <c r="W44">
        <v>439645.65</v>
      </c>
      <c r="X44">
        <v>136100</v>
      </c>
      <c r="Z44">
        <v>569632</v>
      </c>
      <c r="AB44">
        <v>812624</v>
      </c>
      <c r="AC44">
        <v>4660</v>
      </c>
      <c r="AD44">
        <v>8415</v>
      </c>
      <c r="AE44">
        <v>402069.36</v>
      </c>
      <c r="AF44">
        <v>188986.45</v>
      </c>
      <c r="AG44">
        <v>6000</v>
      </c>
      <c r="AH44" s="123">
        <f t="shared" si="6"/>
        <v>488795.76999999996</v>
      </c>
      <c r="AI44" s="129">
        <f t="shared" si="7"/>
        <v>126990.25</v>
      </c>
      <c r="AJ44" s="125">
        <f t="shared" si="8"/>
        <v>361805.51999999996</v>
      </c>
      <c r="AK44" s="130">
        <f t="shared" si="9"/>
        <v>1145377.6499999999</v>
      </c>
      <c r="AL44" s="131">
        <f t="shared" si="10"/>
        <v>1422754.8099999998</v>
      </c>
      <c r="AM44" s="125">
        <f t="shared" si="5"/>
        <v>-277377.15999999992</v>
      </c>
    </row>
    <row r="45" spans="1:39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32911.629999999997</v>
      </c>
      <c r="G45">
        <v>289308.38</v>
      </c>
      <c r="H45">
        <v>28961.51</v>
      </c>
      <c r="J45">
        <v>526937.81999999995</v>
      </c>
      <c r="K45">
        <v>18248.43</v>
      </c>
      <c r="M45">
        <v>2000</v>
      </c>
      <c r="N45">
        <v>13631.91</v>
      </c>
      <c r="Q45">
        <v>10512.36</v>
      </c>
      <c r="T45">
        <v>-562535.6</v>
      </c>
      <c r="U45">
        <v>1500565.11</v>
      </c>
      <c r="W45">
        <v>698158.45</v>
      </c>
      <c r="Z45">
        <v>456275.20000000001</v>
      </c>
      <c r="AB45">
        <v>736871.2</v>
      </c>
      <c r="AC45">
        <v>9800</v>
      </c>
      <c r="AE45">
        <v>404940.82</v>
      </c>
      <c r="AF45">
        <v>70627.64</v>
      </c>
      <c r="AH45" s="123">
        <f t="shared" si="6"/>
        <v>351181.52</v>
      </c>
      <c r="AI45" s="129">
        <f t="shared" si="7"/>
        <v>26144.27</v>
      </c>
      <c r="AJ45" s="125">
        <f t="shared" si="8"/>
        <v>325037.25</v>
      </c>
      <c r="AK45" s="130">
        <f t="shared" si="9"/>
        <v>1154433.6499999999</v>
      </c>
      <c r="AL45" s="131">
        <f t="shared" si="10"/>
        <v>1222239.6599999999</v>
      </c>
      <c r="AM45" s="125">
        <f t="shared" si="5"/>
        <v>-67806.010000000009</v>
      </c>
    </row>
    <row r="46" spans="1:39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283612.94</v>
      </c>
      <c r="G46">
        <v>6083</v>
      </c>
      <c r="H46">
        <v>3692.23</v>
      </c>
      <c r="J46">
        <v>4</v>
      </c>
      <c r="K46">
        <v>13258.32</v>
      </c>
      <c r="M46">
        <v>0</v>
      </c>
      <c r="N46">
        <v>14915.07</v>
      </c>
      <c r="P46">
        <v>14400</v>
      </c>
      <c r="Q46">
        <v>2846</v>
      </c>
      <c r="T46">
        <v>-2039952.45</v>
      </c>
      <c r="U46">
        <v>2280594.58</v>
      </c>
      <c r="W46">
        <v>638804.61</v>
      </c>
      <c r="Z46">
        <v>662823.80000000005</v>
      </c>
      <c r="AB46">
        <v>1030037.8</v>
      </c>
      <c r="AC46">
        <v>25314.61</v>
      </c>
      <c r="AE46">
        <v>204843.97</v>
      </c>
      <c r="AF46">
        <v>7584.74</v>
      </c>
      <c r="AH46" s="123">
        <f t="shared" si="6"/>
        <v>293388.17</v>
      </c>
      <c r="AI46" s="129">
        <f t="shared" si="7"/>
        <v>32161.07</v>
      </c>
      <c r="AJ46" s="125">
        <f t="shared" si="8"/>
        <v>261227.09999999998</v>
      </c>
      <c r="AK46" s="130">
        <f t="shared" si="9"/>
        <v>1301628.4100000001</v>
      </c>
      <c r="AL46" s="131">
        <f t="shared" si="10"/>
        <v>1267781.1200000001</v>
      </c>
      <c r="AM46" s="125">
        <f t="shared" si="5"/>
        <v>33847.290000000037</v>
      </c>
    </row>
    <row r="47" spans="1:39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297363.11</v>
      </c>
      <c r="G47">
        <v>41062.31</v>
      </c>
      <c r="H47">
        <v>212870.28</v>
      </c>
      <c r="J47">
        <v>5660126.1200000001</v>
      </c>
      <c r="K47">
        <v>2095064.26</v>
      </c>
      <c r="M47">
        <v>0</v>
      </c>
      <c r="N47">
        <v>0</v>
      </c>
      <c r="Q47">
        <v>2180.4299999999998</v>
      </c>
      <c r="S47">
        <v>-1180012.6599999999</v>
      </c>
      <c r="T47">
        <v>10722712.91</v>
      </c>
      <c r="U47">
        <v>2114009</v>
      </c>
      <c r="W47">
        <v>809766.01</v>
      </c>
      <c r="Z47">
        <v>280881.28000000003</v>
      </c>
      <c r="AB47">
        <v>546815.28</v>
      </c>
      <c r="AE47">
        <v>494600.76</v>
      </c>
      <c r="AF47">
        <v>3401634.85</v>
      </c>
      <c r="AH47" s="123">
        <f t="shared" si="6"/>
        <v>551295.69999999995</v>
      </c>
      <c r="AI47" s="129">
        <f t="shared" si="7"/>
        <v>2180.4299999999998</v>
      </c>
      <c r="AJ47" s="125">
        <f t="shared" si="8"/>
        <v>549115.2699999999</v>
      </c>
      <c r="AK47" s="130">
        <f t="shared" si="9"/>
        <v>1090647.29</v>
      </c>
      <c r="AL47" s="131">
        <f t="shared" si="10"/>
        <v>4443050.8900000006</v>
      </c>
      <c r="AM47" s="125">
        <f t="shared" si="5"/>
        <v>-3352403.6000000006</v>
      </c>
    </row>
    <row r="48" spans="1:39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172982.57</v>
      </c>
      <c r="G48">
        <v>56058.76</v>
      </c>
      <c r="H48">
        <v>21339.18</v>
      </c>
      <c r="J48">
        <v>3175198.05</v>
      </c>
      <c r="K48">
        <v>-190086.77</v>
      </c>
      <c r="N48">
        <v>354213.88</v>
      </c>
      <c r="P48">
        <v>578351</v>
      </c>
      <c r="Q48">
        <v>1825.24</v>
      </c>
      <c r="T48">
        <v>976601.17</v>
      </c>
      <c r="U48">
        <v>1646714.98</v>
      </c>
      <c r="W48">
        <v>345852.96</v>
      </c>
      <c r="Z48">
        <v>257760.9</v>
      </c>
      <c r="AB48">
        <v>398480.9</v>
      </c>
      <c r="AD48">
        <v>40987</v>
      </c>
      <c r="AE48">
        <v>416229.88</v>
      </c>
      <c r="AF48">
        <v>70130.559999999998</v>
      </c>
      <c r="AH48" s="123">
        <f t="shared" si="6"/>
        <v>250380.51</v>
      </c>
      <c r="AI48" s="129">
        <f t="shared" si="7"/>
        <v>934390.12</v>
      </c>
      <c r="AJ48" s="125">
        <f t="shared" si="8"/>
        <v>-684009.61</v>
      </c>
      <c r="AK48" s="130">
        <f t="shared" si="9"/>
        <v>603613.86</v>
      </c>
      <c r="AL48" s="131">
        <f t="shared" si="10"/>
        <v>925828.34000000008</v>
      </c>
      <c r="AM48" s="125">
        <f t="shared" si="5"/>
        <v>-322214.4800000001</v>
      </c>
    </row>
    <row r="49" spans="1:39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309834.40999999997</v>
      </c>
      <c r="G49">
        <v>2872.75</v>
      </c>
      <c r="H49">
        <v>129084.38</v>
      </c>
      <c r="J49">
        <v>1276462.6100000001</v>
      </c>
      <c r="K49">
        <v>1097112.27</v>
      </c>
      <c r="L49">
        <v>73999</v>
      </c>
      <c r="M49">
        <v>0</v>
      </c>
      <c r="N49">
        <v>0</v>
      </c>
      <c r="P49">
        <v>54600</v>
      </c>
      <c r="Q49">
        <v>3022.61</v>
      </c>
      <c r="S49">
        <v>-1471096.19</v>
      </c>
      <c r="T49">
        <v>2225137.2000000002</v>
      </c>
      <c r="U49">
        <v>2273364.33</v>
      </c>
      <c r="W49">
        <v>251129.49</v>
      </c>
      <c r="Z49">
        <v>428594.5</v>
      </c>
      <c r="AB49">
        <v>570558.5</v>
      </c>
      <c r="AC49">
        <v>3000</v>
      </c>
      <c r="AE49">
        <v>198934.48</v>
      </c>
      <c r="AF49">
        <v>102893.54</v>
      </c>
      <c r="AH49" s="123">
        <f t="shared" si="6"/>
        <v>441791.54</v>
      </c>
      <c r="AI49" s="129">
        <f t="shared" si="7"/>
        <v>57622.61</v>
      </c>
      <c r="AJ49" s="125">
        <f t="shared" si="8"/>
        <v>384168.93</v>
      </c>
      <c r="AK49" s="130">
        <f t="shared" si="9"/>
        <v>679723.99</v>
      </c>
      <c r="AL49" s="131">
        <f t="shared" si="10"/>
        <v>875386.52</v>
      </c>
      <c r="AM49" s="125">
        <f t="shared" si="5"/>
        <v>-195662.53000000003</v>
      </c>
    </row>
    <row r="50" spans="1:39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815266.2</v>
      </c>
      <c r="G50">
        <v>0</v>
      </c>
      <c r="H50">
        <v>64.91</v>
      </c>
      <c r="J50">
        <v>22621.78</v>
      </c>
      <c r="K50">
        <v>647249.23</v>
      </c>
      <c r="M50">
        <v>0</v>
      </c>
      <c r="N50">
        <v>0</v>
      </c>
      <c r="P50">
        <v>222000</v>
      </c>
      <c r="Q50">
        <v>1045</v>
      </c>
      <c r="R50">
        <v>118000</v>
      </c>
      <c r="T50">
        <v>-502471.47</v>
      </c>
      <c r="U50">
        <v>2191305.25</v>
      </c>
      <c r="W50">
        <v>363036.06</v>
      </c>
      <c r="Z50">
        <v>722408.5</v>
      </c>
      <c r="AB50">
        <v>865620.5</v>
      </c>
      <c r="AE50">
        <v>711707.37</v>
      </c>
      <c r="AF50">
        <v>52793.35</v>
      </c>
      <c r="AH50" s="123">
        <f t="shared" si="6"/>
        <v>815331.11</v>
      </c>
      <c r="AI50" s="129">
        <f t="shared" si="7"/>
        <v>223045</v>
      </c>
      <c r="AJ50" s="125">
        <f t="shared" si="8"/>
        <v>592286.11</v>
      </c>
      <c r="AK50" s="130">
        <f t="shared" si="9"/>
        <v>1085444.56</v>
      </c>
      <c r="AL50" s="131">
        <f t="shared" si="10"/>
        <v>1630121.2200000002</v>
      </c>
      <c r="AM50" s="125">
        <f t="shared" si="5"/>
        <v>-544676.66000000015</v>
      </c>
    </row>
    <row r="51" spans="1:39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3129314.27</v>
      </c>
      <c r="G51">
        <v>94288</v>
      </c>
      <c r="H51">
        <v>29753.39</v>
      </c>
      <c r="J51">
        <v>955600.4</v>
      </c>
      <c r="K51">
        <v>1010141.37</v>
      </c>
      <c r="M51">
        <v>0</v>
      </c>
      <c r="N51">
        <v>0</v>
      </c>
      <c r="P51">
        <v>2959000</v>
      </c>
      <c r="Q51">
        <v>26051.200000000001</v>
      </c>
      <c r="T51">
        <v>1094666.3</v>
      </c>
      <c r="U51">
        <v>2281491.52</v>
      </c>
      <c r="W51">
        <v>883814.67</v>
      </c>
      <c r="Y51">
        <v>22.73</v>
      </c>
      <c r="Z51">
        <v>1589594.5</v>
      </c>
      <c r="AB51">
        <v>1861494.5</v>
      </c>
      <c r="AC51">
        <v>13340</v>
      </c>
      <c r="AE51">
        <v>1702855.84</v>
      </c>
      <c r="AF51">
        <v>37853.15</v>
      </c>
      <c r="AH51" s="123">
        <f t="shared" si="6"/>
        <v>3253355.66</v>
      </c>
      <c r="AI51" s="129">
        <f t="shared" si="7"/>
        <v>2985051.2</v>
      </c>
      <c r="AJ51" s="125">
        <f t="shared" si="8"/>
        <v>268304.45999999996</v>
      </c>
      <c r="AK51" s="130">
        <f t="shared" si="9"/>
        <v>2473431.9</v>
      </c>
      <c r="AL51" s="131">
        <f t="shared" si="10"/>
        <v>3615543.4899999998</v>
      </c>
      <c r="AM51" s="125">
        <f t="shared" si="5"/>
        <v>-1142111.5899999999</v>
      </c>
    </row>
    <row r="52" spans="1:39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455961.84</v>
      </c>
      <c r="G52">
        <v>0</v>
      </c>
      <c r="H52">
        <v>47213.98</v>
      </c>
      <c r="J52">
        <v>8847.08</v>
      </c>
      <c r="K52">
        <v>1618145.41</v>
      </c>
      <c r="M52">
        <v>0</v>
      </c>
      <c r="N52">
        <v>0</v>
      </c>
      <c r="Q52">
        <v>5298.4</v>
      </c>
      <c r="T52">
        <v>-703508.32</v>
      </c>
      <c r="U52">
        <v>2647377.69</v>
      </c>
      <c r="W52">
        <v>870796.07</v>
      </c>
      <c r="Z52">
        <v>817596.5</v>
      </c>
      <c r="AB52">
        <v>927356.5</v>
      </c>
      <c r="AC52">
        <v>22188</v>
      </c>
      <c r="AE52">
        <v>528775.73</v>
      </c>
      <c r="AF52">
        <v>29071.8</v>
      </c>
      <c r="AH52" s="123">
        <f t="shared" si="6"/>
        <v>503175.82</v>
      </c>
      <c r="AI52" s="129">
        <f t="shared" si="7"/>
        <v>5298.4</v>
      </c>
      <c r="AJ52" s="125">
        <f t="shared" si="8"/>
        <v>497877.42</v>
      </c>
      <c r="AK52" s="130">
        <f t="shared" si="9"/>
        <v>1688392.5699999998</v>
      </c>
      <c r="AL52" s="131">
        <f t="shared" si="10"/>
        <v>1507392.03</v>
      </c>
      <c r="AM52" s="125">
        <f t="shared" si="5"/>
        <v>181000.5399999998</v>
      </c>
    </row>
    <row r="53" spans="1:39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995216.65</v>
      </c>
      <c r="G53">
        <v>0</v>
      </c>
      <c r="H53">
        <v>15273.55</v>
      </c>
      <c r="J53">
        <v>14</v>
      </c>
      <c r="K53">
        <v>235159.52</v>
      </c>
      <c r="M53">
        <v>0</v>
      </c>
      <c r="N53">
        <v>0</v>
      </c>
      <c r="O53">
        <v>299520</v>
      </c>
      <c r="Q53">
        <v>9065</v>
      </c>
      <c r="T53">
        <v>-3696860.91</v>
      </c>
      <c r="U53">
        <v>4706462.17</v>
      </c>
      <c r="W53">
        <v>714897.56</v>
      </c>
      <c r="Z53">
        <v>821816.85</v>
      </c>
      <c r="AB53">
        <v>1114341.8500000001</v>
      </c>
      <c r="AE53">
        <v>479487.05</v>
      </c>
      <c r="AF53">
        <v>15408.05</v>
      </c>
      <c r="AH53" s="123">
        <f t="shared" si="6"/>
        <v>1010490.2000000001</v>
      </c>
      <c r="AI53" s="129">
        <f t="shared" si="7"/>
        <v>308585</v>
      </c>
      <c r="AJ53" s="125">
        <f t="shared" si="8"/>
        <v>701905.20000000007</v>
      </c>
      <c r="AK53" s="130">
        <f t="shared" si="9"/>
        <v>1536714.4100000001</v>
      </c>
      <c r="AL53" s="131">
        <f t="shared" si="10"/>
        <v>1609236.9500000002</v>
      </c>
      <c r="AM53" s="125">
        <f t="shared" si="5"/>
        <v>-72522.540000000037</v>
      </c>
    </row>
    <row r="54" spans="1:39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305932.18</v>
      </c>
      <c r="G54">
        <v>15371</v>
      </c>
      <c r="H54">
        <v>34963.22</v>
      </c>
      <c r="I54"/>
      <c r="J54">
        <v>1842409.89</v>
      </c>
      <c r="K54">
        <v>1497883.53</v>
      </c>
      <c r="L54"/>
      <c r="M54">
        <v>-20330</v>
      </c>
      <c r="N54">
        <v>16944.3</v>
      </c>
      <c r="O54"/>
      <c r="P54">
        <v>52900</v>
      </c>
      <c r="Q54">
        <v>1909</v>
      </c>
      <c r="R54"/>
      <c r="S54"/>
      <c r="T54">
        <v>2926277.7</v>
      </c>
      <c r="U54">
        <v>954921</v>
      </c>
      <c r="V54"/>
      <c r="W54">
        <v>695950.87</v>
      </c>
      <c r="X54"/>
      <c r="Y54"/>
      <c r="Z54">
        <v>436886.16</v>
      </c>
      <c r="AA54"/>
      <c r="AB54">
        <v>651741.16</v>
      </c>
      <c r="AC54"/>
      <c r="AD54">
        <v>29278</v>
      </c>
      <c r="AE54">
        <v>452589.75</v>
      </c>
      <c r="AF54">
        <v>235290.3</v>
      </c>
      <c r="AG54"/>
      <c r="AH54" s="123">
        <f t="shared" si="6"/>
        <v>356266.4</v>
      </c>
      <c r="AI54" s="129">
        <f t="shared" si="7"/>
        <v>51423.3</v>
      </c>
      <c r="AJ54" s="125">
        <f t="shared" si="8"/>
        <v>304843.10000000003</v>
      </c>
      <c r="AK54" s="130">
        <f t="shared" si="9"/>
        <v>1132837.03</v>
      </c>
      <c r="AL54" s="131">
        <f t="shared" si="10"/>
        <v>1368899.2100000002</v>
      </c>
      <c r="AM54" s="176">
        <f t="shared" si="5"/>
        <v>-236062.18000000017</v>
      </c>
    </row>
    <row r="55" spans="1:39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366741.54</v>
      </c>
      <c r="G55">
        <v>15768</v>
      </c>
      <c r="H55">
        <v>29369.25</v>
      </c>
      <c r="I55"/>
      <c r="J55">
        <v>1275552.72</v>
      </c>
      <c r="K55">
        <v>463640.88</v>
      </c>
      <c r="L55"/>
      <c r="M55">
        <v>0</v>
      </c>
      <c r="N55">
        <v>12400</v>
      </c>
      <c r="O55"/>
      <c r="P55"/>
      <c r="Q55">
        <v>2774</v>
      </c>
      <c r="R55"/>
      <c r="S55"/>
      <c r="T55">
        <v>-272080.82</v>
      </c>
      <c r="U55">
        <v>2528782.23</v>
      </c>
      <c r="V55"/>
      <c r="W55">
        <v>756177.38</v>
      </c>
      <c r="X55">
        <v>61400</v>
      </c>
      <c r="Y55"/>
      <c r="Z55">
        <v>628344.5</v>
      </c>
      <c r="AA55">
        <v>1500</v>
      </c>
      <c r="AB55">
        <v>795717.5</v>
      </c>
      <c r="AC55"/>
      <c r="AD55">
        <v>6000</v>
      </c>
      <c r="AE55">
        <v>648831.31000000006</v>
      </c>
      <c r="AF55">
        <v>105759.09</v>
      </c>
      <c r="AG55">
        <v>11917</v>
      </c>
      <c r="AH55" s="123">
        <f t="shared" si="6"/>
        <v>411878.79</v>
      </c>
      <c r="AI55" s="129">
        <f t="shared" si="7"/>
        <v>15174</v>
      </c>
      <c r="AJ55" s="125">
        <f t="shared" si="8"/>
        <v>396704.79</v>
      </c>
      <c r="AK55" s="130">
        <f t="shared" si="9"/>
        <v>1447421.88</v>
      </c>
      <c r="AL55" s="131">
        <f t="shared" si="10"/>
        <v>1568224.9000000001</v>
      </c>
      <c r="AM55" s="176">
        <f t="shared" si="5"/>
        <v>-120803.02000000025</v>
      </c>
    </row>
    <row r="56" spans="1:39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559261.41</v>
      </c>
      <c r="G56">
        <v>15871</v>
      </c>
      <c r="H56">
        <v>21827.18</v>
      </c>
      <c r="I56"/>
      <c r="J56">
        <v>717113.93</v>
      </c>
      <c r="K56">
        <v>310203.58</v>
      </c>
      <c r="L56"/>
      <c r="M56">
        <v>0</v>
      </c>
      <c r="N56">
        <v>28344</v>
      </c>
      <c r="O56"/>
      <c r="P56"/>
      <c r="Q56">
        <v>1824</v>
      </c>
      <c r="R56"/>
      <c r="S56"/>
      <c r="T56">
        <v>-819228.88</v>
      </c>
      <c r="U56">
        <v>2500517.0699999998</v>
      </c>
      <c r="V56"/>
      <c r="W56">
        <v>516812.23</v>
      </c>
      <c r="X56"/>
      <c r="Y56"/>
      <c r="Z56">
        <v>1052940.45</v>
      </c>
      <c r="AA56"/>
      <c r="AB56">
        <v>1116808.45</v>
      </c>
      <c r="AC56"/>
      <c r="AD56">
        <v>6000</v>
      </c>
      <c r="AE56">
        <v>460189.52</v>
      </c>
      <c r="AF56">
        <v>73933.8</v>
      </c>
      <c r="AG56"/>
      <c r="AH56" s="123">
        <f t="shared" si="6"/>
        <v>596959.59000000008</v>
      </c>
      <c r="AI56" s="129">
        <f t="shared" si="7"/>
        <v>30168</v>
      </c>
      <c r="AJ56" s="125">
        <f t="shared" si="8"/>
        <v>566791.59000000008</v>
      </c>
      <c r="AK56" s="130">
        <f t="shared" si="9"/>
        <v>1569752.68</v>
      </c>
      <c r="AL56" s="131">
        <f t="shared" si="10"/>
        <v>1656931.77</v>
      </c>
      <c r="AM56" s="176">
        <f t="shared" si="5"/>
        <v>-87179.090000000084</v>
      </c>
    </row>
    <row r="57" spans="1:39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747092.89</v>
      </c>
      <c r="G57">
        <v>0</v>
      </c>
      <c r="H57">
        <v>98613.8</v>
      </c>
      <c r="I57"/>
      <c r="J57">
        <v>333685.03000000003</v>
      </c>
      <c r="K57">
        <v>272016.09999999998</v>
      </c>
      <c r="L57"/>
      <c r="M57">
        <v>5000</v>
      </c>
      <c r="N57">
        <v>445</v>
      </c>
      <c r="O57"/>
      <c r="P57"/>
      <c r="Q57">
        <v>-30.26</v>
      </c>
      <c r="R57"/>
      <c r="S57"/>
      <c r="T57">
        <v>-719108.11</v>
      </c>
      <c r="U57">
        <v>1946573.94</v>
      </c>
      <c r="V57"/>
      <c r="W57">
        <v>215508.01</v>
      </c>
      <c r="X57">
        <v>267230</v>
      </c>
      <c r="Y57"/>
      <c r="Z57">
        <v>632785</v>
      </c>
      <c r="AA57">
        <v>545097.71</v>
      </c>
      <c r="AB57">
        <v>808180.26</v>
      </c>
      <c r="AC57"/>
      <c r="AD57">
        <v>18994</v>
      </c>
      <c r="AE57">
        <v>549252.98</v>
      </c>
      <c r="AF57">
        <v>65666.23</v>
      </c>
      <c r="AG57"/>
      <c r="AH57" s="123">
        <f t="shared" si="6"/>
        <v>845706.69000000006</v>
      </c>
      <c r="AI57" s="129">
        <f t="shared" si="7"/>
        <v>5414.74</v>
      </c>
      <c r="AJ57" s="125">
        <f t="shared" si="8"/>
        <v>840291.95000000007</v>
      </c>
      <c r="AK57" s="130">
        <f t="shared" si="9"/>
        <v>1660620.72</v>
      </c>
      <c r="AL57" s="131">
        <f t="shared" si="10"/>
        <v>1442093.47</v>
      </c>
      <c r="AM57" s="176">
        <f t="shared" si="5"/>
        <v>218527.25</v>
      </c>
    </row>
    <row r="58" spans="1:39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298664.94</v>
      </c>
      <c r="G58">
        <v>11342</v>
      </c>
      <c r="H58">
        <v>23153.88</v>
      </c>
      <c r="I58"/>
      <c r="J58">
        <v>2714212.05</v>
      </c>
      <c r="K58">
        <v>410969.43</v>
      </c>
      <c r="L58"/>
      <c r="M58">
        <v>0</v>
      </c>
      <c r="N58">
        <v>15645</v>
      </c>
      <c r="O58"/>
      <c r="P58"/>
      <c r="Q58">
        <v>177.15</v>
      </c>
      <c r="R58"/>
      <c r="S58"/>
      <c r="T58">
        <v>2635114.73</v>
      </c>
      <c r="U58">
        <v>980950.37</v>
      </c>
      <c r="V58"/>
      <c r="W58">
        <v>438166.4</v>
      </c>
      <c r="X58">
        <v>216000</v>
      </c>
      <c r="Y58"/>
      <c r="Z58">
        <v>728052.45</v>
      </c>
      <c r="AA58"/>
      <c r="AB58">
        <v>786713.45</v>
      </c>
      <c r="AC58"/>
      <c r="AD58">
        <v>15258</v>
      </c>
      <c r="AE58">
        <v>590376.86</v>
      </c>
      <c r="AF58">
        <v>162882.68</v>
      </c>
      <c r="AG58">
        <v>532.80999999999995</v>
      </c>
      <c r="AH58" s="123">
        <f t="shared" si="6"/>
        <v>333160.82</v>
      </c>
      <c r="AI58" s="129">
        <f t="shared" si="7"/>
        <v>15822.15</v>
      </c>
      <c r="AJ58" s="125">
        <f t="shared" si="8"/>
        <v>317338.67</v>
      </c>
      <c r="AK58" s="130">
        <f t="shared" si="9"/>
        <v>1382218.85</v>
      </c>
      <c r="AL58" s="131">
        <f t="shared" si="10"/>
        <v>1555763.8</v>
      </c>
      <c r="AM58" s="176">
        <f t="shared" si="5"/>
        <v>-173544.94999999995</v>
      </c>
    </row>
    <row r="59" spans="1:39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151988.46</v>
      </c>
      <c r="G59">
        <v>122989</v>
      </c>
      <c r="H59">
        <v>16692.23</v>
      </c>
      <c r="I59"/>
      <c r="J59">
        <v>533027.24</v>
      </c>
      <c r="K59">
        <v>159308.59</v>
      </c>
      <c r="L59"/>
      <c r="M59">
        <v>0</v>
      </c>
      <c r="N59">
        <v>-2271.4</v>
      </c>
      <c r="O59"/>
      <c r="P59"/>
      <c r="Q59">
        <v>0</v>
      </c>
      <c r="R59"/>
      <c r="S59"/>
      <c r="T59">
        <v>-851460.11</v>
      </c>
      <c r="U59">
        <v>1692734</v>
      </c>
      <c r="V59"/>
      <c r="W59">
        <v>456218.12</v>
      </c>
      <c r="X59"/>
      <c r="Y59"/>
      <c r="Z59">
        <v>287396.42</v>
      </c>
      <c r="AA59">
        <v>1500</v>
      </c>
      <c r="AB59">
        <v>359546.42</v>
      </c>
      <c r="AC59"/>
      <c r="AD59">
        <v>2500</v>
      </c>
      <c r="AE59">
        <v>155041.99</v>
      </c>
      <c r="AF59">
        <v>82868.100000000006</v>
      </c>
      <c r="AG59">
        <v>155</v>
      </c>
      <c r="AH59" s="123">
        <f t="shared" si="6"/>
        <v>291669.68999999994</v>
      </c>
      <c r="AI59" s="129">
        <f t="shared" si="7"/>
        <v>-2271.4</v>
      </c>
      <c r="AJ59" s="125">
        <f t="shared" si="8"/>
        <v>293941.08999999997</v>
      </c>
      <c r="AK59" s="130">
        <f t="shared" si="9"/>
        <v>745114.54</v>
      </c>
      <c r="AL59" s="131">
        <f t="shared" si="10"/>
        <v>600111.51</v>
      </c>
      <c r="AM59" s="176">
        <f t="shared" si="5"/>
        <v>145003.03000000003</v>
      </c>
    </row>
    <row r="60" spans="1:39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241000.23</v>
      </c>
      <c r="G60">
        <v>12512</v>
      </c>
      <c r="H60">
        <v>13889.3</v>
      </c>
      <c r="I60"/>
      <c r="J60">
        <v>314815.59000000003</v>
      </c>
      <c r="K60">
        <v>-201599.92</v>
      </c>
      <c r="L60"/>
      <c r="M60">
        <v>0</v>
      </c>
      <c r="N60">
        <v>19205</v>
      </c>
      <c r="O60"/>
      <c r="P60">
        <v>24180</v>
      </c>
      <c r="Q60">
        <v>0</v>
      </c>
      <c r="R60"/>
      <c r="S60"/>
      <c r="T60">
        <v>-1580571.68</v>
      </c>
      <c r="U60">
        <v>2210713.7999999998</v>
      </c>
      <c r="V60"/>
      <c r="W60">
        <v>692836.59</v>
      </c>
      <c r="X60"/>
      <c r="Y60"/>
      <c r="Z60">
        <v>512248</v>
      </c>
      <c r="AA60"/>
      <c r="AB60">
        <v>772038</v>
      </c>
      <c r="AC60">
        <v>7060</v>
      </c>
      <c r="AD60">
        <v>5552</v>
      </c>
      <c r="AE60">
        <v>419970.21</v>
      </c>
      <c r="AF60">
        <v>261757.3</v>
      </c>
      <c r="AG60">
        <v>31617</v>
      </c>
      <c r="AH60" s="123">
        <f t="shared" si="6"/>
        <v>267401.53000000003</v>
      </c>
      <c r="AI60" s="129">
        <f t="shared" si="7"/>
        <v>43385</v>
      </c>
      <c r="AJ60" s="125">
        <f t="shared" si="8"/>
        <v>224016.53000000003</v>
      </c>
      <c r="AK60" s="130">
        <f t="shared" si="9"/>
        <v>1205084.5899999999</v>
      </c>
      <c r="AL60" s="131">
        <f t="shared" si="10"/>
        <v>1497994.51</v>
      </c>
      <c r="AM60" s="125">
        <f t="shared" si="5"/>
        <v>-292909.92000000016</v>
      </c>
    </row>
    <row r="61" spans="1:39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243849.74</v>
      </c>
      <c r="G61">
        <v>91878</v>
      </c>
      <c r="H61">
        <v>41733.64</v>
      </c>
      <c r="J61">
        <v>142621.79</v>
      </c>
      <c r="K61">
        <v>75307.520000000004</v>
      </c>
      <c r="M61">
        <v>0</v>
      </c>
      <c r="N61">
        <v>17205</v>
      </c>
      <c r="P61">
        <v>44496</v>
      </c>
      <c r="Q61">
        <v>25484.5</v>
      </c>
      <c r="T61">
        <v>-803054.88</v>
      </c>
      <c r="U61">
        <v>1549075.07</v>
      </c>
      <c r="W61">
        <v>756968.54</v>
      </c>
      <c r="Z61">
        <v>1049105</v>
      </c>
      <c r="AB61">
        <v>1296909</v>
      </c>
      <c r="AD61">
        <v>10884</v>
      </c>
      <c r="AE61">
        <v>468865.45</v>
      </c>
      <c r="AF61">
        <v>265665.09000000003</v>
      </c>
      <c r="AG61">
        <v>1565</v>
      </c>
      <c r="AH61" s="123">
        <f t="shared" si="6"/>
        <v>377461.38</v>
      </c>
      <c r="AI61" s="129">
        <f t="shared" si="7"/>
        <v>87185.5</v>
      </c>
      <c r="AJ61" s="125">
        <f t="shared" si="8"/>
        <v>290275.88</v>
      </c>
      <c r="AK61" s="130">
        <f t="shared" si="9"/>
        <v>1806073.54</v>
      </c>
      <c r="AL61" s="131">
        <f t="shared" si="10"/>
        <v>2043888.54</v>
      </c>
      <c r="AM61" s="125">
        <f t="shared" si="5"/>
        <v>-237815</v>
      </c>
    </row>
    <row r="62" spans="1:39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275276.43</v>
      </c>
      <c r="G62">
        <v>398282.19</v>
      </c>
      <c r="H62">
        <v>56004.67</v>
      </c>
      <c r="J62">
        <v>2088173.67</v>
      </c>
      <c r="K62">
        <v>461332.73</v>
      </c>
      <c r="M62">
        <v>0</v>
      </c>
      <c r="N62">
        <v>38350.400000000001</v>
      </c>
      <c r="P62">
        <v>0</v>
      </c>
      <c r="Q62">
        <v>28500</v>
      </c>
      <c r="T62">
        <v>-687280.32</v>
      </c>
      <c r="U62">
        <v>3406179.86</v>
      </c>
      <c r="W62">
        <v>1606888.99</v>
      </c>
      <c r="X62">
        <v>103500</v>
      </c>
      <c r="Z62">
        <v>923758.5</v>
      </c>
      <c r="AA62">
        <v>16800</v>
      </c>
      <c r="AB62">
        <v>1234189.7</v>
      </c>
      <c r="AC62">
        <v>8536</v>
      </c>
      <c r="AD62">
        <v>5928</v>
      </c>
      <c r="AE62">
        <v>712748.23</v>
      </c>
      <c r="AF62">
        <v>144077.81</v>
      </c>
      <c r="AG62">
        <v>52148</v>
      </c>
      <c r="AH62" s="123">
        <f t="shared" si="6"/>
        <v>729563.29</v>
      </c>
      <c r="AI62" s="129">
        <f t="shared" si="7"/>
        <v>66850.399999999994</v>
      </c>
      <c r="AJ62" s="125">
        <f t="shared" si="8"/>
        <v>662712.89</v>
      </c>
      <c r="AK62" s="130">
        <f t="shared" si="9"/>
        <v>2650947.4900000002</v>
      </c>
      <c r="AL62" s="131">
        <f t="shared" si="10"/>
        <v>2157627.7399999998</v>
      </c>
      <c r="AM62" s="125">
        <f t="shared" si="5"/>
        <v>493319.75000000047</v>
      </c>
    </row>
    <row r="63" spans="1:39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525359.47</v>
      </c>
      <c r="G63">
        <v>9002</v>
      </c>
      <c r="H63">
        <v>17819.18</v>
      </c>
      <c r="J63">
        <v>140529.07999999999</v>
      </c>
      <c r="K63">
        <v>74129.009999999995</v>
      </c>
      <c r="M63">
        <v>0</v>
      </c>
      <c r="N63">
        <v>34780</v>
      </c>
      <c r="P63">
        <v>344712</v>
      </c>
      <c r="Q63">
        <v>29050</v>
      </c>
      <c r="T63">
        <v>-1077429.9099999999</v>
      </c>
      <c r="U63">
        <v>1679166.57</v>
      </c>
      <c r="W63">
        <v>450073.74</v>
      </c>
      <c r="X63">
        <v>77760</v>
      </c>
      <c r="Z63">
        <v>562846.9</v>
      </c>
      <c r="AA63">
        <v>14125</v>
      </c>
      <c r="AB63">
        <v>681126.9</v>
      </c>
      <c r="AC63">
        <v>7640</v>
      </c>
      <c r="AD63">
        <v>5472</v>
      </c>
      <c r="AE63">
        <v>567555.76</v>
      </c>
      <c r="AF63">
        <v>53884.9</v>
      </c>
      <c r="AG63">
        <v>32566</v>
      </c>
      <c r="AH63" s="123">
        <f t="shared" si="6"/>
        <v>552180.65</v>
      </c>
      <c r="AI63" s="129">
        <f t="shared" si="7"/>
        <v>408542</v>
      </c>
      <c r="AJ63" s="125">
        <f t="shared" si="8"/>
        <v>143638.65000000002</v>
      </c>
      <c r="AK63" s="130">
        <f t="shared" si="9"/>
        <v>1104805.6400000001</v>
      </c>
      <c r="AL63" s="131">
        <f t="shared" si="10"/>
        <v>1348245.56</v>
      </c>
      <c r="AM63" s="125">
        <f t="shared" si="5"/>
        <v>-243439.91999999993</v>
      </c>
    </row>
    <row r="64" spans="1:39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188141.33</v>
      </c>
      <c r="G64">
        <v>55214.81</v>
      </c>
      <c r="H64">
        <v>6878.55</v>
      </c>
      <c r="J64">
        <v>392662.55</v>
      </c>
      <c r="K64">
        <v>93321.45</v>
      </c>
      <c r="M64">
        <v>0</v>
      </c>
      <c r="N64">
        <v>107280</v>
      </c>
      <c r="P64">
        <v>109500</v>
      </c>
      <c r="Q64">
        <v>0</v>
      </c>
      <c r="T64">
        <v>-682976.62</v>
      </c>
      <c r="U64">
        <v>1290095.46</v>
      </c>
      <c r="W64">
        <v>437128.16</v>
      </c>
      <c r="X64">
        <v>70500</v>
      </c>
      <c r="Z64">
        <v>984328.2</v>
      </c>
      <c r="AA64">
        <v>10415</v>
      </c>
      <c r="AB64">
        <v>1103523.2</v>
      </c>
      <c r="AC64">
        <v>10016</v>
      </c>
      <c r="AD64">
        <v>2712</v>
      </c>
      <c r="AE64">
        <v>438540.44</v>
      </c>
      <c r="AF64">
        <v>34596.870000000003</v>
      </c>
      <c r="AG64">
        <v>663</v>
      </c>
      <c r="AH64" s="123">
        <f t="shared" si="6"/>
        <v>250234.68999999997</v>
      </c>
      <c r="AI64" s="129">
        <f t="shared" si="7"/>
        <v>216780</v>
      </c>
      <c r="AJ64" s="125">
        <f t="shared" si="8"/>
        <v>33454.689999999973</v>
      </c>
      <c r="AK64" s="130">
        <f t="shared" si="9"/>
        <v>1502371.3599999999</v>
      </c>
      <c r="AL64" s="131">
        <f t="shared" si="10"/>
        <v>1590051.51</v>
      </c>
      <c r="AM64" s="125">
        <f t="shared" si="5"/>
        <v>-87680.15000000014</v>
      </c>
    </row>
    <row r="65" spans="1:39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174320.76</v>
      </c>
      <c r="G65">
        <v>30015</v>
      </c>
      <c r="H65">
        <v>89214.53</v>
      </c>
      <c r="J65">
        <v>225296.16</v>
      </c>
      <c r="K65">
        <v>599571.27</v>
      </c>
      <c r="M65">
        <v>0</v>
      </c>
      <c r="N65">
        <v>126030</v>
      </c>
      <c r="P65">
        <v>2555</v>
      </c>
      <c r="Q65">
        <v>0</v>
      </c>
      <c r="T65">
        <v>-954780.52</v>
      </c>
      <c r="U65">
        <v>2056145.55</v>
      </c>
      <c r="W65">
        <v>521462.94</v>
      </c>
      <c r="Z65">
        <v>900713.83</v>
      </c>
      <c r="AB65">
        <v>1037315.83</v>
      </c>
      <c r="AC65">
        <v>9692</v>
      </c>
      <c r="AD65">
        <v>3128</v>
      </c>
      <c r="AE65">
        <v>457900.85</v>
      </c>
      <c r="AF65">
        <v>13694.4</v>
      </c>
      <c r="AG65">
        <v>11978</v>
      </c>
      <c r="AH65" s="123">
        <f t="shared" si="6"/>
        <v>293550.29000000004</v>
      </c>
      <c r="AI65" s="129">
        <f t="shared" si="7"/>
        <v>128585</v>
      </c>
      <c r="AJ65" s="125">
        <f t="shared" si="8"/>
        <v>164965.29000000004</v>
      </c>
      <c r="AK65" s="130">
        <f t="shared" si="9"/>
        <v>1422176.77</v>
      </c>
      <c r="AL65" s="131">
        <f t="shared" si="10"/>
        <v>1533709.08</v>
      </c>
      <c r="AM65" s="125">
        <f t="shared" si="5"/>
        <v>-111532.31000000006</v>
      </c>
    </row>
    <row r="66" spans="1:39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2151266.38</v>
      </c>
      <c r="G66">
        <v>0</v>
      </c>
      <c r="H66">
        <v>125698.63</v>
      </c>
      <c r="J66">
        <v>329941.81</v>
      </c>
      <c r="K66">
        <v>399558.03</v>
      </c>
      <c r="M66">
        <v>32543</v>
      </c>
      <c r="N66">
        <v>35496.230000000003</v>
      </c>
      <c r="Q66">
        <v>18014</v>
      </c>
      <c r="T66">
        <v>-98528.89</v>
      </c>
      <c r="U66">
        <v>2912713.08</v>
      </c>
      <c r="W66">
        <v>993772.19</v>
      </c>
      <c r="X66">
        <v>140225</v>
      </c>
      <c r="AB66">
        <v>151818</v>
      </c>
      <c r="AC66">
        <v>2000</v>
      </c>
      <c r="AE66">
        <v>788528.45</v>
      </c>
      <c r="AF66">
        <v>85423.31</v>
      </c>
      <c r="AH66" s="123">
        <f t="shared" si="6"/>
        <v>2276965.0099999998</v>
      </c>
      <c r="AI66" s="129">
        <f t="shared" si="7"/>
        <v>86053.23000000001</v>
      </c>
      <c r="AJ66" s="125">
        <f t="shared" si="8"/>
        <v>2190911.7799999998</v>
      </c>
      <c r="AK66" s="130">
        <f t="shared" si="9"/>
        <v>1133997.19</v>
      </c>
      <c r="AL66" s="131">
        <f t="shared" si="10"/>
        <v>1027769.76</v>
      </c>
      <c r="AM66" s="125">
        <f t="shared" si="5"/>
        <v>106227.42999999993</v>
      </c>
    </row>
    <row r="67" spans="1:39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750528.33</v>
      </c>
      <c r="G67">
        <v>0</v>
      </c>
      <c r="H67">
        <v>38705.53</v>
      </c>
      <c r="J67">
        <v>810392.95</v>
      </c>
      <c r="K67">
        <v>448170.56</v>
      </c>
      <c r="M67">
        <v>0</v>
      </c>
      <c r="N67">
        <v>35310.86</v>
      </c>
      <c r="P67">
        <v>204000</v>
      </c>
      <c r="Q67">
        <v>794.51</v>
      </c>
      <c r="T67">
        <v>505984.49</v>
      </c>
      <c r="U67">
        <v>1364480.05</v>
      </c>
      <c r="W67">
        <v>762620.43</v>
      </c>
      <c r="X67">
        <v>5400</v>
      </c>
      <c r="AB67">
        <v>109895.21</v>
      </c>
      <c r="AC67">
        <v>2000</v>
      </c>
      <c r="AE67">
        <v>624831.36</v>
      </c>
      <c r="AF67">
        <v>93266.4</v>
      </c>
      <c r="AG67">
        <v>800</v>
      </c>
      <c r="AH67" s="123">
        <f t="shared" si="6"/>
        <v>789233.86</v>
      </c>
      <c r="AI67" s="129">
        <f t="shared" si="7"/>
        <v>240105.37</v>
      </c>
      <c r="AJ67" s="125">
        <f t="shared" si="8"/>
        <v>549128.49</v>
      </c>
      <c r="AK67" s="130">
        <f t="shared" si="9"/>
        <v>768020.43</v>
      </c>
      <c r="AL67" s="131">
        <f t="shared" si="10"/>
        <v>830792.97</v>
      </c>
      <c r="AM67" s="125">
        <f t="shared" si="5"/>
        <v>-62772.539999999921</v>
      </c>
    </row>
    <row r="68" spans="1:39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356263.62</v>
      </c>
      <c r="G68">
        <v>0</v>
      </c>
      <c r="H68">
        <v>12664.99</v>
      </c>
      <c r="J68">
        <v>1255740.6000000001</v>
      </c>
      <c r="K68">
        <v>217091.48</v>
      </c>
      <c r="M68">
        <v>28250</v>
      </c>
      <c r="N68">
        <v>36587.910000000003</v>
      </c>
      <c r="Q68">
        <v>271.95999999999998</v>
      </c>
      <c r="R68">
        <v>76980</v>
      </c>
      <c r="T68">
        <v>-446819.04</v>
      </c>
      <c r="U68">
        <v>2067672.51</v>
      </c>
      <c r="W68">
        <v>593000.30000000005</v>
      </c>
      <c r="X68">
        <v>73270</v>
      </c>
      <c r="AB68">
        <v>54124</v>
      </c>
      <c r="AC68">
        <v>1980</v>
      </c>
      <c r="AD68">
        <v>8340</v>
      </c>
      <c r="AE68">
        <v>460079.08</v>
      </c>
      <c r="AF68">
        <v>62929.87</v>
      </c>
      <c r="AH68" s="123">
        <f t="shared" si="6"/>
        <v>368928.61</v>
      </c>
      <c r="AI68" s="129">
        <f t="shared" si="7"/>
        <v>65109.87</v>
      </c>
      <c r="AJ68" s="125">
        <f t="shared" si="8"/>
        <v>303818.74</v>
      </c>
      <c r="AK68" s="130">
        <f t="shared" si="9"/>
        <v>666270.30000000005</v>
      </c>
      <c r="AL68" s="131">
        <f t="shared" si="10"/>
        <v>587452.95000000007</v>
      </c>
      <c r="AM68" s="125">
        <f t="shared" si="5"/>
        <v>78817.349999999977</v>
      </c>
    </row>
    <row r="69" spans="1:39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619400.72</v>
      </c>
      <c r="G69">
        <v>0</v>
      </c>
      <c r="H69">
        <v>29367.39</v>
      </c>
      <c r="J69">
        <v>955225.72</v>
      </c>
      <c r="K69">
        <v>306308.13</v>
      </c>
      <c r="M69">
        <v>0</v>
      </c>
      <c r="N69">
        <v>32113</v>
      </c>
      <c r="P69">
        <v>111665</v>
      </c>
      <c r="Q69">
        <v>1857</v>
      </c>
      <c r="T69">
        <v>-290844.27</v>
      </c>
      <c r="U69">
        <v>2226508.67</v>
      </c>
      <c r="V69">
        <v>18</v>
      </c>
      <c r="W69">
        <v>802656.21</v>
      </c>
      <c r="X69">
        <v>104400</v>
      </c>
      <c r="AA69">
        <v>322644</v>
      </c>
      <c r="AB69">
        <v>194834</v>
      </c>
      <c r="AC69">
        <v>426</v>
      </c>
      <c r="AE69">
        <v>1101598.0900000001</v>
      </c>
      <c r="AF69">
        <v>103857.56</v>
      </c>
      <c r="AH69" s="123">
        <f t="shared" si="6"/>
        <v>648768.11</v>
      </c>
      <c r="AI69" s="129">
        <f t="shared" si="7"/>
        <v>145635</v>
      </c>
      <c r="AJ69" s="125">
        <f t="shared" si="8"/>
        <v>503133.11</v>
      </c>
      <c r="AK69" s="130">
        <f t="shared" si="9"/>
        <v>1229718.21</v>
      </c>
      <c r="AL69" s="131">
        <f t="shared" si="10"/>
        <v>1400715.6500000001</v>
      </c>
      <c r="AM69" s="125">
        <f t="shared" si="5"/>
        <v>-170997.44000000018</v>
      </c>
    </row>
    <row r="70" spans="1:39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469556.16</v>
      </c>
      <c r="G70">
        <v>0</v>
      </c>
      <c r="H70">
        <v>17025.84</v>
      </c>
      <c r="J70">
        <v>526324.56000000006</v>
      </c>
      <c r="K70">
        <v>248883</v>
      </c>
      <c r="M70">
        <v>3410</v>
      </c>
      <c r="N70">
        <v>37519.43</v>
      </c>
      <c r="P70">
        <v>1242040</v>
      </c>
      <c r="Q70">
        <v>1725.12</v>
      </c>
      <c r="T70">
        <v>-1891243.08</v>
      </c>
      <c r="U70">
        <v>2114406.96</v>
      </c>
      <c r="W70">
        <v>827980.53</v>
      </c>
      <c r="X70">
        <v>35000</v>
      </c>
      <c r="AA70">
        <v>108600</v>
      </c>
      <c r="AB70">
        <v>155963</v>
      </c>
      <c r="AE70">
        <v>965551.67</v>
      </c>
      <c r="AF70">
        <v>96134.73</v>
      </c>
      <c r="AH70" s="123">
        <f t="shared" si="6"/>
        <v>486582</v>
      </c>
      <c r="AI70" s="129">
        <f t="shared" si="7"/>
        <v>1284694.55</v>
      </c>
      <c r="AJ70" s="125">
        <f t="shared" si="8"/>
        <v>-798112.55</v>
      </c>
      <c r="AK70" s="130">
        <f t="shared" si="9"/>
        <v>971580.53</v>
      </c>
      <c r="AL70" s="131">
        <f t="shared" si="10"/>
        <v>1217649.3999999999</v>
      </c>
      <c r="AM70" s="125">
        <f>AK70-AL70</f>
        <v>-246068.86999999988</v>
      </c>
    </row>
    <row r="71" spans="1:39" ht="24.6" x14ac:dyDescent="0.7">
      <c r="D71" s="82"/>
      <c r="AH71" s="123">
        <f t="shared" ref="AH71" ca="1" si="11">SUM(AH71:AH138)</f>
        <v>0</v>
      </c>
      <c r="AI71" s="129">
        <f>SUM(M71:Q71)</f>
        <v>0</v>
      </c>
      <c r="AJ71" s="125">
        <f t="shared" ref="AJ71" ca="1" si="12">AH71-AI71</f>
        <v>0</v>
      </c>
      <c r="AK71" s="130">
        <f>SUM(V71:AG71)</f>
        <v>0</v>
      </c>
      <c r="AL71" s="131" t="e">
        <f>SUM(#REF!)</f>
        <v>#REF!</v>
      </c>
      <c r="AM71" s="125" t="e">
        <f>AK71-AL71</f>
        <v>#REF!</v>
      </c>
    </row>
    <row r="72" spans="1:39" x14ac:dyDescent="0.25">
      <c r="AI72" s="129"/>
      <c r="AK72" s="130"/>
      <c r="AL72" s="131"/>
    </row>
    <row r="73" spans="1:39" x14ac:dyDescent="0.25">
      <c r="AI73" s="129"/>
      <c r="AK73" s="130"/>
      <c r="AL73" s="131"/>
    </row>
    <row r="74" spans="1:39" x14ac:dyDescent="0.25">
      <c r="AI74" s="129"/>
      <c r="AK74" s="130"/>
      <c r="AL74" s="131"/>
    </row>
    <row r="75" spans="1:39" x14ac:dyDescent="0.25">
      <c r="AI75" s="129"/>
      <c r="AK75" s="130"/>
      <c r="AL75" s="131"/>
    </row>
    <row r="76" spans="1:39" x14ac:dyDescent="0.25">
      <c r="AI76" s="129"/>
      <c r="AK76" s="130"/>
      <c r="AL76" s="131"/>
    </row>
    <row r="77" spans="1:39" x14ac:dyDescent="0.25">
      <c r="AI77" s="129"/>
      <c r="AK77" s="130"/>
      <c r="AL77" s="131"/>
    </row>
    <row r="78" spans="1:39" x14ac:dyDescent="0.25">
      <c r="AI78" s="129"/>
      <c r="AK78" s="130"/>
      <c r="AL78" s="131"/>
    </row>
    <row r="79" spans="1:39" x14ac:dyDescent="0.25">
      <c r="AI79" s="129"/>
      <c r="AK79" s="130"/>
      <c r="AL79" s="131"/>
    </row>
    <row r="80" spans="1:39" x14ac:dyDescent="0.25">
      <c r="AI80" s="129"/>
      <c r="AK80" s="130"/>
      <c r="AL80" s="131"/>
    </row>
    <row r="81" spans="35:38" x14ac:dyDescent="0.25">
      <c r="AI81" s="129"/>
      <c r="AK81" s="130"/>
      <c r="AL81" s="131"/>
    </row>
    <row r="82" spans="35:38" x14ac:dyDescent="0.25">
      <c r="AI82" s="129"/>
      <c r="AK82" s="130"/>
      <c r="AL82" s="131"/>
    </row>
    <row r="83" spans="35:38" x14ac:dyDescent="0.25">
      <c r="AI83" s="129"/>
      <c r="AK83" s="130"/>
      <c r="AL83" s="131"/>
    </row>
    <row r="84" spans="35:38" x14ac:dyDescent="0.25">
      <c r="AI84" s="129"/>
      <c r="AK84" s="130"/>
      <c r="AL84" s="131"/>
    </row>
    <row r="85" spans="35:38" x14ac:dyDescent="0.25">
      <c r="AI85" s="129"/>
      <c r="AK85" s="130"/>
      <c r="AL85" s="131"/>
    </row>
    <row r="86" spans="35:38" x14ac:dyDescent="0.25">
      <c r="AI86" s="129"/>
      <c r="AK86" s="130"/>
      <c r="AL86" s="131"/>
    </row>
    <row r="87" spans="35:38" x14ac:dyDescent="0.25">
      <c r="AI87" s="129"/>
      <c r="AK87" s="130"/>
      <c r="AL87" s="131"/>
    </row>
    <row r="88" spans="35:38" x14ac:dyDescent="0.25">
      <c r="AI88" s="129"/>
      <c r="AK88" s="130"/>
      <c r="AL88" s="131"/>
    </row>
    <row r="89" spans="35:38" x14ac:dyDescent="0.25">
      <c r="AI89" s="129"/>
      <c r="AK89" s="130"/>
      <c r="AL89" s="131"/>
    </row>
    <row r="90" spans="35:38" x14ac:dyDescent="0.25">
      <c r="AI90" s="129"/>
      <c r="AK90" s="130"/>
      <c r="AL90" s="131"/>
    </row>
    <row r="91" spans="35:38" x14ac:dyDescent="0.25">
      <c r="AI91" s="129"/>
      <c r="AK91" s="130"/>
      <c r="AL91" s="131"/>
    </row>
    <row r="92" spans="35:38" x14ac:dyDescent="0.25">
      <c r="AI92" s="129"/>
      <c r="AK92" s="130"/>
      <c r="AL92" s="131"/>
    </row>
    <row r="93" spans="35:38" x14ac:dyDescent="0.25">
      <c r="AI93" s="129"/>
      <c r="AK93" s="130"/>
      <c r="AL93" s="131"/>
    </row>
    <row r="94" spans="35:38" x14ac:dyDescent="0.25">
      <c r="AI94" s="129"/>
      <c r="AK94" s="130"/>
      <c r="AL94" s="131"/>
    </row>
    <row r="95" spans="35:38" x14ac:dyDescent="0.25">
      <c r="AI95" s="129"/>
      <c r="AK95" s="130"/>
      <c r="AL95" s="131"/>
    </row>
    <row r="96" spans="35:38" x14ac:dyDescent="0.25">
      <c r="AI96" s="129"/>
      <c r="AK96" s="130"/>
      <c r="AL96" s="131"/>
    </row>
    <row r="97" spans="35:38" x14ac:dyDescent="0.25">
      <c r="AI97" s="129"/>
      <c r="AK97" s="130"/>
      <c r="AL97" s="131"/>
    </row>
    <row r="98" spans="35:38" x14ac:dyDescent="0.25">
      <c r="AI98" s="129"/>
      <c r="AK98" s="130"/>
      <c r="AL98" s="131"/>
    </row>
    <row r="99" spans="35:38" x14ac:dyDescent="0.25">
      <c r="AI99" s="129"/>
      <c r="AK99" s="130"/>
      <c r="AL99" s="131"/>
    </row>
    <row r="100" spans="35:38" x14ac:dyDescent="0.25">
      <c r="AI100" s="129"/>
      <c r="AK100" s="130"/>
      <c r="AL100" s="131"/>
    </row>
    <row r="101" spans="35:38" x14ac:dyDescent="0.25">
      <c r="AI101" s="129"/>
      <c r="AK101" s="130"/>
      <c r="AL101" s="131"/>
    </row>
    <row r="102" spans="35:38" x14ac:dyDescent="0.25">
      <c r="AI102" s="129"/>
      <c r="AK102" s="130"/>
      <c r="AL102" s="131"/>
    </row>
    <row r="103" spans="35:38" x14ac:dyDescent="0.25">
      <c r="AI103" s="129"/>
      <c r="AK103" s="130"/>
      <c r="AL103" s="131"/>
    </row>
    <row r="104" spans="35:38" x14ac:dyDescent="0.25">
      <c r="AI104" s="129"/>
      <c r="AK104" s="130"/>
      <c r="AL104" s="131"/>
    </row>
    <row r="105" spans="35:38" x14ac:dyDescent="0.25">
      <c r="AI105" s="129"/>
      <c r="AK105" s="130"/>
      <c r="AL105" s="131"/>
    </row>
    <row r="106" spans="35:38" x14ac:dyDescent="0.25">
      <c r="AI106" s="129"/>
      <c r="AK106" s="130"/>
      <c r="AL106" s="131"/>
    </row>
    <row r="107" spans="35:38" x14ac:dyDescent="0.25">
      <c r="AI107" s="129"/>
      <c r="AK107" s="130"/>
      <c r="AL107" s="131"/>
    </row>
    <row r="108" spans="35:38" x14ac:dyDescent="0.25">
      <c r="AI108" s="129"/>
      <c r="AK108" s="130"/>
      <c r="AL108" s="131"/>
    </row>
    <row r="109" spans="35:38" x14ac:dyDescent="0.25">
      <c r="AI109" s="129"/>
      <c r="AK109" s="130"/>
      <c r="AL109" s="131"/>
    </row>
    <row r="110" spans="35:38" x14ac:dyDescent="0.25">
      <c r="AI110" s="129"/>
      <c r="AK110" s="130"/>
      <c r="AL110" s="131"/>
    </row>
    <row r="111" spans="35:38" x14ac:dyDescent="0.25">
      <c r="AI111" s="129"/>
      <c r="AK111" s="130"/>
      <c r="AL111" s="131"/>
    </row>
    <row r="112" spans="35:38" x14ac:dyDescent="0.25">
      <c r="AI112" s="129"/>
      <c r="AK112" s="130"/>
      <c r="AL112" s="131"/>
    </row>
    <row r="113" spans="35:38" x14ac:dyDescent="0.25">
      <c r="AI113" s="129"/>
      <c r="AK113" s="130"/>
      <c r="AL113" s="131"/>
    </row>
    <row r="114" spans="35:38" x14ac:dyDescent="0.25">
      <c r="AI114" s="129"/>
      <c r="AK114" s="130"/>
      <c r="AL114" s="131"/>
    </row>
    <row r="115" spans="35:38" x14ac:dyDescent="0.25">
      <c r="AI115" s="129"/>
      <c r="AK115" s="130"/>
      <c r="AL115" s="131"/>
    </row>
    <row r="116" spans="35:38" x14ac:dyDescent="0.25">
      <c r="AI116" s="129"/>
      <c r="AK116" s="130"/>
      <c r="AL116" s="131"/>
    </row>
    <row r="117" spans="35:38" x14ac:dyDescent="0.25">
      <c r="AI117" s="129"/>
      <c r="AK117" s="130"/>
      <c r="AL117" s="131"/>
    </row>
    <row r="118" spans="35:38" x14ac:dyDescent="0.25">
      <c r="AI118" s="129"/>
      <c r="AK118" s="130"/>
      <c r="AL118" s="131"/>
    </row>
    <row r="119" spans="35:38" x14ac:dyDescent="0.25">
      <c r="AI119" s="129"/>
      <c r="AK119" s="130"/>
      <c r="AL119" s="131"/>
    </row>
    <row r="120" spans="35:38" x14ac:dyDescent="0.25">
      <c r="AI120" s="129"/>
      <c r="AK120" s="130"/>
      <c r="AL120" s="131"/>
    </row>
    <row r="121" spans="35:38" x14ac:dyDescent="0.25">
      <c r="AI121" s="129"/>
      <c r="AK121" s="130"/>
      <c r="AL121" s="131"/>
    </row>
    <row r="122" spans="35:38" x14ac:dyDescent="0.25">
      <c r="AI122" s="129"/>
      <c r="AK122" s="130"/>
      <c r="AL122" s="131"/>
    </row>
    <row r="123" spans="35:38" x14ac:dyDescent="0.25">
      <c r="AI123" s="129"/>
      <c r="AK123" s="130"/>
      <c r="AL123" s="131"/>
    </row>
    <row r="124" spans="35:38" x14ac:dyDescent="0.25">
      <c r="AI124" s="129"/>
      <c r="AK124" s="130"/>
      <c r="AL124" s="131"/>
    </row>
    <row r="125" spans="35:38" x14ac:dyDescent="0.25">
      <c r="AI125" s="129"/>
      <c r="AK125" s="130"/>
      <c r="AL125" s="131"/>
    </row>
    <row r="126" spans="35:38" x14ac:dyDescent="0.25">
      <c r="AI126" s="129"/>
      <c r="AK126" s="130"/>
      <c r="AL126" s="131"/>
    </row>
    <row r="127" spans="35:38" x14ac:dyDescent="0.25">
      <c r="AI127" s="129"/>
      <c r="AK127" s="130"/>
      <c r="AL127" s="131"/>
    </row>
    <row r="128" spans="35:38" x14ac:dyDescent="0.25">
      <c r="AI128" s="129"/>
      <c r="AK128" s="130"/>
      <c r="AL128" s="131"/>
    </row>
    <row r="129" spans="35:38" x14ac:dyDescent="0.25">
      <c r="AI129" s="129"/>
      <c r="AK129" s="130"/>
      <c r="AL129" s="131"/>
    </row>
    <row r="130" spans="35:38" x14ac:dyDescent="0.25">
      <c r="AI130" s="129"/>
      <c r="AK130" s="130"/>
      <c r="AL130" s="131"/>
    </row>
    <row r="131" spans="35:38" x14ac:dyDescent="0.25">
      <c r="AI131" s="129"/>
      <c r="AK131" s="130"/>
      <c r="AL131" s="131"/>
    </row>
    <row r="132" spans="35:38" x14ac:dyDescent="0.25">
      <c r="AI132" s="129"/>
      <c r="AK132" s="130"/>
      <c r="AL132" s="131"/>
    </row>
    <row r="133" spans="35:38" x14ac:dyDescent="0.25">
      <c r="AI133" s="129"/>
      <c r="AK133" s="130"/>
      <c r="AL133" s="131"/>
    </row>
    <row r="134" spans="35:38" x14ac:dyDescent="0.25">
      <c r="AI134" s="129"/>
      <c r="AK134" s="130"/>
      <c r="AL134" s="131"/>
    </row>
    <row r="135" spans="35:38" x14ac:dyDescent="0.25">
      <c r="AI135" s="129"/>
      <c r="AK135" s="130"/>
      <c r="AL135" s="131"/>
    </row>
    <row r="136" spans="35:38" x14ac:dyDescent="0.25">
      <c r="AI136" s="129"/>
      <c r="AK136" s="130"/>
      <c r="AL136" s="131"/>
    </row>
    <row r="137" spans="35:38" x14ac:dyDescent="0.25">
      <c r="AI137" s="129"/>
      <c r="AK137" s="130"/>
      <c r="AL137" s="131"/>
    </row>
    <row r="138" spans="35:38" x14ac:dyDescent="0.25">
      <c r="AI138" s="129"/>
      <c r="AK138" s="130"/>
      <c r="AL138" s="131"/>
    </row>
    <row r="139" spans="35:38" x14ac:dyDescent="0.25">
      <c r="AI139" s="129"/>
      <c r="AK139" s="130"/>
      <c r="AL139" s="131"/>
    </row>
    <row r="140" spans="35:38" x14ac:dyDescent="0.25">
      <c r="AI140" s="129"/>
      <c r="AK140" s="130"/>
      <c r="AL140" s="131"/>
    </row>
    <row r="141" spans="35:38" x14ac:dyDescent="0.25">
      <c r="AI141" s="129"/>
      <c r="AK141" s="130"/>
      <c r="AL141" s="131"/>
    </row>
    <row r="142" spans="35:38" x14ac:dyDescent="0.25">
      <c r="AI142" s="129"/>
      <c r="AK142" s="130"/>
      <c r="AL142" s="131"/>
    </row>
    <row r="143" spans="35:38" x14ac:dyDescent="0.25">
      <c r="AI143" s="129"/>
      <c r="AK143" s="130"/>
      <c r="AL143" s="131"/>
    </row>
    <row r="144" spans="35:38" x14ac:dyDescent="0.25">
      <c r="AI144" s="129"/>
      <c r="AK144" s="130"/>
      <c r="AL144" s="131"/>
    </row>
    <row r="145" spans="35:38" x14ac:dyDescent="0.25">
      <c r="AI145" s="129"/>
      <c r="AK145" s="130"/>
      <c r="AL145" s="131"/>
    </row>
    <row r="146" spans="35:38" x14ac:dyDescent="0.25">
      <c r="AI146" s="129"/>
      <c r="AK146" s="130"/>
      <c r="AL146" s="131"/>
    </row>
    <row r="147" spans="35:38" x14ac:dyDescent="0.25">
      <c r="AI147" s="129"/>
      <c r="AK147" s="130"/>
      <c r="AL147" s="131"/>
    </row>
    <row r="148" spans="35:38" x14ac:dyDescent="0.25">
      <c r="AI148" s="129"/>
      <c r="AK148" s="130"/>
      <c r="AL148" s="131"/>
    </row>
    <row r="149" spans="35:38" x14ac:dyDescent="0.25">
      <c r="AI149" s="129"/>
      <c r="AK149" s="130"/>
      <c r="AL149" s="131"/>
    </row>
    <row r="150" spans="35:38" x14ac:dyDescent="0.25">
      <c r="AI150" s="129"/>
      <c r="AK150" s="130"/>
      <c r="AL150" s="131"/>
    </row>
    <row r="151" spans="35:38" x14ac:dyDescent="0.25">
      <c r="AI151" s="129"/>
      <c r="AK151" s="130"/>
      <c r="AL151" s="1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7"/>
  <sheetViews>
    <sheetView topLeftCell="P1" zoomScale="99" zoomScaleNormal="99" workbookViewId="0">
      <selection sqref="A1:AH1048576"/>
    </sheetView>
  </sheetViews>
  <sheetFormatPr defaultRowHeight="13.8" x14ac:dyDescent="0.25"/>
  <cols>
    <col min="1" max="1" width="59.09765625" bestFit="1" customWidth="1"/>
  </cols>
  <sheetData>
    <row r="1" spans="1:34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2671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2115</v>
      </c>
      <c r="AG1" t="s">
        <v>2116</v>
      </c>
      <c r="AH1" t="s">
        <v>2082</v>
      </c>
    </row>
    <row r="2" spans="1:34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2672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2673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2120</v>
      </c>
      <c r="AG2" t="s">
        <v>2121</v>
      </c>
      <c r="AH2" t="s">
        <v>2106</v>
      </c>
    </row>
    <row r="3" spans="1:34" x14ac:dyDescent="0.25">
      <c r="A3" t="s">
        <v>2107</v>
      </c>
      <c r="B3">
        <v>263219934.99000001</v>
      </c>
      <c r="C3">
        <v>42728368.219999999</v>
      </c>
      <c r="D3">
        <v>44037249.219999999</v>
      </c>
      <c r="E3">
        <v>0</v>
      </c>
      <c r="F3">
        <v>0</v>
      </c>
      <c r="G3">
        <v>124146339.29000001</v>
      </c>
      <c r="H3">
        <v>108954588.31999999</v>
      </c>
      <c r="I3">
        <v>0</v>
      </c>
      <c r="J3">
        <v>0</v>
      </c>
      <c r="K3">
        <v>3122677.62</v>
      </c>
      <c r="L3">
        <v>16627845.449999999</v>
      </c>
      <c r="M3">
        <v>3233804.61</v>
      </c>
      <c r="N3">
        <v>1806847.71</v>
      </c>
      <c r="O3">
        <v>866</v>
      </c>
      <c r="P3">
        <v>6452230.9299999997</v>
      </c>
      <c r="Q3">
        <v>-10163226.49</v>
      </c>
      <c r="R3">
        <v>47329737.25</v>
      </c>
      <c r="S3">
        <v>509563337.20999998</v>
      </c>
      <c r="T3">
        <v>198080772.61000001</v>
      </c>
      <c r="U3">
        <v>11623971.630000001</v>
      </c>
      <c r="V3">
        <v>19189.740000000002</v>
      </c>
      <c r="W3">
        <v>830</v>
      </c>
      <c r="X3">
        <v>157771477.31</v>
      </c>
      <c r="Y3">
        <v>17455250.899999999</v>
      </c>
      <c r="Z3">
        <v>214348267.94</v>
      </c>
      <c r="AA3">
        <v>924967.01</v>
      </c>
      <c r="AB3">
        <v>404849.17</v>
      </c>
      <c r="AC3">
        <v>128397539.66</v>
      </c>
      <c r="AD3">
        <v>19916328.579999998</v>
      </c>
      <c r="AE3">
        <v>726460</v>
      </c>
      <c r="AF3">
        <v>90139.86</v>
      </c>
      <c r="AG3">
        <v>350922.51</v>
      </c>
      <c r="AH3">
        <v>14679657.710000001</v>
      </c>
    </row>
    <row r="10" spans="1:34" x14ac:dyDescent="0.25">
      <c r="A10" t="s">
        <v>2122</v>
      </c>
      <c r="B10">
        <v>1612495.49</v>
      </c>
      <c r="C10">
        <v>106950.5</v>
      </c>
      <c r="D10">
        <v>572042.39</v>
      </c>
      <c r="G10">
        <v>321069.5</v>
      </c>
      <c r="H10">
        <v>1152791.47</v>
      </c>
      <c r="L10">
        <v>80350.39</v>
      </c>
      <c r="N10">
        <v>0</v>
      </c>
      <c r="R10">
        <v>1492715.71</v>
      </c>
      <c r="S10">
        <v>1534772.11</v>
      </c>
      <c r="T10">
        <v>1757023.77</v>
      </c>
      <c r="U10">
        <v>96000</v>
      </c>
      <c r="V10">
        <v>93.32</v>
      </c>
      <c r="X10">
        <v>1372694.72</v>
      </c>
      <c r="Y10">
        <v>91420</v>
      </c>
      <c r="Z10">
        <v>1722433.72</v>
      </c>
      <c r="AC10">
        <v>814596.45</v>
      </c>
      <c r="AD10">
        <v>122690.5</v>
      </c>
    </row>
    <row r="11" spans="1:34" x14ac:dyDescent="0.25">
      <c r="A11" t="s">
        <v>2123</v>
      </c>
      <c r="B11">
        <v>2490921.98</v>
      </c>
      <c r="C11">
        <v>16700</v>
      </c>
      <c r="D11">
        <v>157120.94</v>
      </c>
      <c r="G11">
        <v>53668.160000000003</v>
      </c>
      <c r="H11">
        <v>2201503.4500000002</v>
      </c>
      <c r="K11">
        <v>3400</v>
      </c>
      <c r="L11">
        <v>158409.41</v>
      </c>
      <c r="N11">
        <v>2163.4699999999998</v>
      </c>
      <c r="R11">
        <v>3833823.62</v>
      </c>
      <c r="S11">
        <v>1097038.29</v>
      </c>
      <c r="T11">
        <v>1015136.26</v>
      </c>
      <c r="X11">
        <v>874725</v>
      </c>
      <c r="Y11">
        <v>32700</v>
      </c>
      <c r="Z11">
        <v>1086078</v>
      </c>
      <c r="AA11">
        <v>2900</v>
      </c>
      <c r="AC11">
        <v>599682.42000000004</v>
      </c>
      <c r="AD11">
        <v>408821.1</v>
      </c>
    </row>
    <row r="12" spans="1:34" x14ac:dyDescent="0.25">
      <c r="A12" t="s">
        <v>2124</v>
      </c>
      <c r="B12">
        <v>522585.74</v>
      </c>
      <c r="C12">
        <v>14200</v>
      </c>
      <c r="D12">
        <v>249634.55</v>
      </c>
      <c r="G12">
        <v>1595936.65</v>
      </c>
      <c r="H12">
        <v>465696.02</v>
      </c>
      <c r="K12">
        <v>2007</v>
      </c>
      <c r="L12">
        <v>37082.5</v>
      </c>
      <c r="N12">
        <v>0</v>
      </c>
      <c r="R12">
        <v>1294424.48</v>
      </c>
      <c r="S12">
        <v>1718005.94</v>
      </c>
      <c r="T12">
        <v>644928.87</v>
      </c>
      <c r="X12">
        <v>780540</v>
      </c>
      <c r="Y12">
        <v>51100</v>
      </c>
      <c r="Z12">
        <v>1023420</v>
      </c>
      <c r="AC12">
        <v>433536.58</v>
      </c>
      <c r="AD12">
        <v>223079.25</v>
      </c>
    </row>
    <row r="13" spans="1:34" x14ac:dyDescent="0.25">
      <c r="A13" t="s">
        <v>2125</v>
      </c>
      <c r="B13">
        <v>2138583.16</v>
      </c>
      <c r="C13">
        <v>253512.01</v>
      </c>
      <c r="D13">
        <v>1113724.47</v>
      </c>
      <c r="G13">
        <v>7</v>
      </c>
      <c r="H13">
        <v>524815.67000000004</v>
      </c>
      <c r="K13">
        <v>2343.9299999999998</v>
      </c>
      <c r="L13">
        <v>181274.32</v>
      </c>
      <c r="M13">
        <v>62009.2</v>
      </c>
      <c r="N13">
        <v>9775.44</v>
      </c>
      <c r="R13">
        <v>-1152433.56</v>
      </c>
      <c r="S13">
        <v>3950541.16</v>
      </c>
      <c r="T13">
        <v>2679175.87</v>
      </c>
      <c r="U13">
        <v>12400</v>
      </c>
      <c r="X13">
        <v>2033816.12</v>
      </c>
      <c r="Y13">
        <v>131411</v>
      </c>
      <c r="Z13">
        <v>2316884.12</v>
      </c>
      <c r="AC13">
        <v>1507059</v>
      </c>
      <c r="AD13">
        <v>51878.05</v>
      </c>
      <c r="AH13">
        <v>3850</v>
      </c>
    </row>
    <row r="14" spans="1:34" x14ac:dyDescent="0.25">
      <c r="A14" t="s">
        <v>2126</v>
      </c>
      <c r="B14">
        <v>2448560.7999999998</v>
      </c>
      <c r="C14">
        <v>149561.75</v>
      </c>
      <c r="D14">
        <v>722480.17</v>
      </c>
      <c r="G14">
        <v>317162.55</v>
      </c>
      <c r="H14">
        <v>247727.71</v>
      </c>
      <c r="L14">
        <v>129553.39</v>
      </c>
      <c r="N14">
        <v>7950.67</v>
      </c>
      <c r="R14">
        <v>91404.06</v>
      </c>
      <c r="S14">
        <v>2643840</v>
      </c>
      <c r="T14">
        <v>2408698.4</v>
      </c>
      <c r="X14">
        <v>1141122.7</v>
      </c>
      <c r="Y14">
        <v>117253</v>
      </c>
      <c r="Z14">
        <v>1542705.7</v>
      </c>
      <c r="AA14">
        <v>4000</v>
      </c>
      <c r="AC14">
        <v>952931.92</v>
      </c>
      <c r="AD14">
        <v>152691.62</v>
      </c>
      <c r="AH14">
        <v>2000</v>
      </c>
    </row>
    <row r="15" spans="1:34" x14ac:dyDescent="0.25">
      <c r="A15" t="s">
        <v>2127</v>
      </c>
      <c r="B15">
        <v>1527881.21</v>
      </c>
      <c r="C15">
        <v>24670</v>
      </c>
      <c r="D15">
        <v>245393.94</v>
      </c>
      <c r="G15">
        <v>426023.33</v>
      </c>
      <c r="H15">
        <v>781055.91</v>
      </c>
      <c r="L15">
        <v>38521.03</v>
      </c>
      <c r="N15">
        <v>0</v>
      </c>
      <c r="R15">
        <v>391606.74</v>
      </c>
      <c r="S15">
        <v>2287723.02</v>
      </c>
      <c r="T15">
        <v>1053582.9099999999</v>
      </c>
      <c r="U15">
        <v>930</v>
      </c>
      <c r="X15">
        <v>401511.5</v>
      </c>
      <c r="Y15">
        <v>44354.32</v>
      </c>
      <c r="Z15">
        <v>623932.5</v>
      </c>
      <c r="AC15">
        <v>497073.31</v>
      </c>
      <c r="AD15">
        <v>92165</v>
      </c>
      <c r="AH15">
        <v>34.32</v>
      </c>
    </row>
    <row r="16" spans="1:34" x14ac:dyDescent="0.25">
      <c r="A16" t="s">
        <v>2128</v>
      </c>
      <c r="B16">
        <v>2162856.38</v>
      </c>
      <c r="C16">
        <v>81545</v>
      </c>
      <c r="D16">
        <v>652887.14</v>
      </c>
      <c r="G16">
        <v>575478.54</v>
      </c>
      <c r="H16">
        <v>1148522.6299999999</v>
      </c>
      <c r="K16">
        <v>5000</v>
      </c>
      <c r="L16">
        <v>102662.59</v>
      </c>
      <c r="N16">
        <v>300</v>
      </c>
      <c r="R16">
        <v>3229152.75</v>
      </c>
      <c r="S16">
        <v>312292.87</v>
      </c>
      <c r="T16">
        <v>2195782.37</v>
      </c>
      <c r="X16">
        <v>1560561.82</v>
      </c>
      <c r="Y16">
        <v>129280</v>
      </c>
      <c r="Z16">
        <v>1858531.56</v>
      </c>
      <c r="AC16">
        <v>887212.49</v>
      </c>
      <c r="AD16">
        <v>166746.4</v>
      </c>
      <c r="AH16">
        <v>1252.26</v>
      </c>
    </row>
    <row r="17" spans="1:34" x14ac:dyDescent="0.25">
      <c r="A17" t="s">
        <v>2129</v>
      </c>
      <c r="B17">
        <v>2030418.38</v>
      </c>
      <c r="C17">
        <v>65340</v>
      </c>
      <c r="D17">
        <v>690799.27</v>
      </c>
      <c r="G17">
        <v>915900.64</v>
      </c>
      <c r="H17">
        <v>203417.57</v>
      </c>
      <c r="L17">
        <v>174599.03</v>
      </c>
      <c r="N17">
        <v>723.79</v>
      </c>
      <c r="R17">
        <v>2264335.09</v>
      </c>
      <c r="S17">
        <v>928313.81</v>
      </c>
      <c r="T17">
        <v>1825703.46</v>
      </c>
      <c r="X17">
        <v>1775476.68</v>
      </c>
      <c r="Y17">
        <v>135100</v>
      </c>
      <c r="Z17">
        <v>2130297.65</v>
      </c>
      <c r="AC17">
        <v>998522.98</v>
      </c>
      <c r="AD17">
        <v>69555.37</v>
      </c>
    </row>
    <row r="18" spans="1:34" x14ac:dyDescent="0.25">
      <c r="A18" t="s">
        <v>2130</v>
      </c>
      <c r="B18">
        <v>1895151.34</v>
      </c>
      <c r="C18">
        <v>136851.64000000001</v>
      </c>
      <c r="D18">
        <v>476503.83</v>
      </c>
      <c r="G18">
        <v>213410.5</v>
      </c>
      <c r="H18">
        <v>414612.89</v>
      </c>
      <c r="K18">
        <v>2750</v>
      </c>
      <c r="L18">
        <v>223667.81</v>
      </c>
      <c r="P18">
        <v>217250</v>
      </c>
      <c r="R18">
        <v>1047196.01</v>
      </c>
      <c r="S18">
        <v>955989.15</v>
      </c>
      <c r="T18">
        <v>1864287.76</v>
      </c>
      <c r="V18">
        <v>2693</v>
      </c>
      <c r="X18">
        <v>1378559.52</v>
      </c>
      <c r="Y18">
        <v>77773.2</v>
      </c>
      <c r="Z18">
        <v>1616708.72</v>
      </c>
      <c r="AB18">
        <v>36600</v>
      </c>
      <c r="AC18">
        <v>871178.01</v>
      </c>
      <c r="AD18">
        <v>97605.52</v>
      </c>
      <c r="AH18">
        <v>11544</v>
      </c>
    </row>
    <row r="19" spans="1:34" x14ac:dyDescent="0.25">
      <c r="A19" t="s">
        <v>2131</v>
      </c>
      <c r="B19">
        <v>2215821.4700000002</v>
      </c>
      <c r="C19">
        <v>32500</v>
      </c>
      <c r="D19">
        <v>385332.55</v>
      </c>
      <c r="G19">
        <v>1490847.07</v>
      </c>
      <c r="H19">
        <v>204773.23</v>
      </c>
      <c r="K19">
        <v>25660</v>
      </c>
      <c r="L19">
        <v>85717.64</v>
      </c>
      <c r="N19">
        <v>0</v>
      </c>
      <c r="R19">
        <v>2274672.17</v>
      </c>
      <c r="S19">
        <v>1540469.93</v>
      </c>
      <c r="T19">
        <v>1097586.8500000001</v>
      </c>
      <c r="U19">
        <v>120000</v>
      </c>
      <c r="X19">
        <v>776129.5</v>
      </c>
      <c r="Y19">
        <v>83556.75</v>
      </c>
      <c r="Z19">
        <v>960558.25</v>
      </c>
      <c r="AC19">
        <v>626931.32999999996</v>
      </c>
      <c r="AD19">
        <v>87028.94</v>
      </c>
    </row>
    <row r="20" spans="1:34" x14ac:dyDescent="0.25">
      <c r="A20" t="s">
        <v>2132</v>
      </c>
      <c r="B20">
        <v>3028351.5</v>
      </c>
      <c r="C20">
        <v>38433</v>
      </c>
      <c r="D20">
        <v>331298.86</v>
      </c>
      <c r="G20">
        <v>1114758.08</v>
      </c>
      <c r="H20">
        <v>272689.40000000002</v>
      </c>
      <c r="L20">
        <v>113258.94</v>
      </c>
      <c r="N20">
        <v>0</v>
      </c>
      <c r="R20">
        <v>1418986.62</v>
      </c>
      <c r="S20">
        <v>2399548.4500000002</v>
      </c>
      <c r="T20">
        <v>2321208.61</v>
      </c>
      <c r="V20">
        <v>0.38</v>
      </c>
      <c r="X20">
        <v>1841258.44</v>
      </c>
      <c r="Y20">
        <v>140620</v>
      </c>
      <c r="Z20">
        <v>2267362.58</v>
      </c>
      <c r="AA20">
        <v>2900</v>
      </c>
      <c r="AC20">
        <v>1119112.02</v>
      </c>
      <c r="AD20">
        <v>55776</v>
      </c>
      <c r="AH20">
        <v>4200</v>
      </c>
    </row>
    <row r="21" spans="1:34" x14ac:dyDescent="0.25">
      <c r="A21" t="s">
        <v>2133</v>
      </c>
      <c r="B21">
        <v>2627327.6800000002</v>
      </c>
      <c r="C21">
        <v>90200</v>
      </c>
      <c r="D21">
        <v>540741.43999999994</v>
      </c>
      <c r="G21">
        <v>744574.73</v>
      </c>
      <c r="H21">
        <v>1641445.04</v>
      </c>
      <c r="L21">
        <v>93976.24</v>
      </c>
      <c r="N21">
        <v>0</v>
      </c>
      <c r="R21">
        <v>1167323.94</v>
      </c>
      <c r="S21">
        <v>3847094.62</v>
      </c>
      <c r="T21">
        <v>2181596.06</v>
      </c>
      <c r="X21">
        <v>1640233.38</v>
      </c>
      <c r="Y21">
        <v>110386</v>
      </c>
      <c r="Z21">
        <v>2071146.38</v>
      </c>
      <c r="AA21">
        <v>2000</v>
      </c>
      <c r="AC21">
        <v>1129411.08</v>
      </c>
      <c r="AD21">
        <v>188730.89</v>
      </c>
      <c r="AH21">
        <v>5033</v>
      </c>
    </row>
    <row r="22" spans="1:34" x14ac:dyDescent="0.25">
      <c r="A22" t="s">
        <v>2134</v>
      </c>
      <c r="B22">
        <v>3083557.64</v>
      </c>
      <c r="C22">
        <v>159064</v>
      </c>
      <c r="D22">
        <v>2928001.09</v>
      </c>
      <c r="G22">
        <v>4</v>
      </c>
      <c r="H22">
        <v>654645.62</v>
      </c>
      <c r="K22">
        <v>8000</v>
      </c>
      <c r="L22">
        <v>167424.82</v>
      </c>
      <c r="N22">
        <v>794.4</v>
      </c>
      <c r="R22">
        <v>3207463.09</v>
      </c>
      <c r="S22">
        <v>2781867.7</v>
      </c>
      <c r="T22">
        <v>2395189.0699999998</v>
      </c>
      <c r="X22">
        <v>2222563.2200000002</v>
      </c>
      <c r="Y22">
        <v>145800</v>
      </c>
      <c r="Z22">
        <v>2632587.2200000002</v>
      </c>
      <c r="AA22">
        <v>2900</v>
      </c>
      <c r="AC22">
        <v>1423309.53</v>
      </c>
      <c r="AD22">
        <v>42913.2</v>
      </c>
      <c r="AH22">
        <v>2120</v>
      </c>
    </row>
    <row r="23" spans="1:34" x14ac:dyDescent="0.25">
      <c r="A23" t="s">
        <v>2135</v>
      </c>
      <c r="B23">
        <v>2011302.34</v>
      </c>
      <c r="C23">
        <v>13575.47</v>
      </c>
      <c r="D23">
        <v>338884.01</v>
      </c>
      <c r="G23">
        <v>311800.7</v>
      </c>
      <c r="H23">
        <v>286361.65999999997</v>
      </c>
      <c r="L23">
        <v>90797.24</v>
      </c>
      <c r="N23">
        <v>645.24</v>
      </c>
      <c r="R23">
        <v>468283.2</v>
      </c>
      <c r="S23">
        <v>1887309.56</v>
      </c>
      <c r="T23">
        <v>1362526.63</v>
      </c>
      <c r="U23">
        <v>189995</v>
      </c>
      <c r="X23">
        <v>1340974.5</v>
      </c>
      <c r="Y23">
        <v>64200</v>
      </c>
      <c r="Z23">
        <v>1468239.5</v>
      </c>
      <c r="AA23">
        <v>4000</v>
      </c>
      <c r="AC23">
        <v>879818.12</v>
      </c>
      <c r="AD23">
        <v>90195.04</v>
      </c>
      <c r="AH23">
        <v>554.53</v>
      </c>
    </row>
    <row r="24" spans="1:34" x14ac:dyDescent="0.25">
      <c r="A24" t="s">
        <v>2136</v>
      </c>
      <c r="B24">
        <v>1170850.82</v>
      </c>
      <c r="C24">
        <v>49105.85</v>
      </c>
      <c r="D24">
        <v>279251.31</v>
      </c>
      <c r="G24">
        <v>605996.11</v>
      </c>
      <c r="H24">
        <v>240632.74</v>
      </c>
      <c r="K24">
        <v>40371</v>
      </c>
      <c r="L24">
        <v>68938</v>
      </c>
      <c r="N24">
        <v>0</v>
      </c>
      <c r="R24">
        <v>-463181.11</v>
      </c>
      <c r="S24">
        <v>2302867.0299999998</v>
      </c>
      <c r="T24">
        <v>1105103.22</v>
      </c>
      <c r="U24">
        <v>150000</v>
      </c>
      <c r="X24">
        <v>475157.42</v>
      </c>
      <c r="Y24">
        <v>47200</v>
      </c>
      <c r="Z24">
        <v>695175.42</v>
      </c>
      <c r="AC24">
        <v>565202.81000000006</v>
      </c>
      <c r="AD24">
        <v>120240.5</v>
      </c>
    </row>
    <row r="25" spans="1:34" x14ac:dyDescent="0.25">
      <c r="A25" t="s">
        <v>2137</v>
      </c>
      <c r="B25">
        <v>1297119.06</v>
      </c>
      <c r="C25">
        <v>41128.6</v>
      </c>
      <c r="D25">
        <v>477561.69</v>
      </c>
      <c r="G25">
        <v>160492</v>
      </c>
      <c r="H25">
        <v>524417.19999999995</v>
      </c>
      <c r="L25">
        <v>55722.23</v>
      </c>
      <c r="N25">
        <v>0</v>
      </c>
      <c r="R25">
        <v>343831.61</v>
      </c>
      <c r="S25">
        <v>1722667.58</v>
      </c>
      <c r="T25">
        <v>1489341.01</v>
      </c>
      <c r="X25">
        <v>1044529.5</v>
      </c>
      <c r="Y25">
        <v>83350</v>
      </c>
      <c r="Z25">
        <v>1346087.5</v>
      </c>
      <c r="AC25">
        <v>772658.42</v>
      </c>
      <c r="AD25">
        <v>21625.91</v>
      </c>
      <c r="AH25">
        <v>98351.55</v>
      </c>
    </row>
    <row r="26" spans="1:34" x14ac:dyDescent="0.25">
      <c r="A26" t="s">
        <v>2138</v>
      </c>
      <c r="B26">
        <v>1241980.9099999999</v>
      </c>
      <c r="C26">
        <v>28440.38</v>
      </c>
      <c r="D26">
        <v>692605.02</v>
      </c>
      <c r="G26">
        <v>120139.12</v>
      </c>
      <c r="H26">
        <v>987589.75</v>
      </c>
      <c r="L26">
        <v>106208.56</v>
      </c>
      <c r="M26">
        <v>19587</v>
      </c>
      <c r="R26">
        <v>486646.97</v>
      </c>
      <c r="S26">
        <v>2074532.05</v>
      </c>
      <c r="T26">
        <v>1070028.42</v>
      </c>
      <c r="X26">
        <v>633046.1</v>
      </c>
      <c r="Y26">
        <v>69890</v>
      </c>
      <c r="Z26">
        <v>751191.1</v>
      </c>
      <c r="AC26">
        <v>532521.52</v>
      </c>
      <c r="AD26">
        <v>105471.3</v>
      </c>
    </row>
    <row r="27" spans="1:34" x14ac:dyDescent="0.25">
      <c r="A27" t="s">
        <v>2139</v>
      </c>
      <c r="B27">
        <v>1768341.75</v>
      </c>
      <c r="C27">
        <v>54824.29</v>
      </c>
      <c r="D27">
        <v>742192.23</v>
      </c>
      <c r="G27">
        <v>307250.89</v>
      </c>
      <c r="H27">
        <v>200969.45</v>
      </c>
      <c r="L27">
        <v>76969.66</v>
      </c>
      <c r="N27">
        <v>0</v>
      </c>
      <c r="R27">
        <v>1268579.52</v>
      </c>
      <c r="S27">
        <v>900591.29</v>
      </c>
      <c r="T27">
        <v>1673527.94</v>
      </c>
      <c r="X27">
        <v>1512085.7</v>
      </c>
      <c r="Y27">
        <v>110799</v>
      </c>
      <c r="Z27">
        <v>1703452.7</v>
      </c>
      <c r="AC27">
        <v>681092.98</v>
      </c>
      <c r="AD27">
        <v>84428.82</v>
      </c>
    </row>
    <row r="28" spans="1:34" x14ac:dyDescent="0.25">
      <c r="A28" t="s">
        <v>2140</v>
      </c>
      <c r="B28">
        <v>2720875.69</v>
      </c>
      <c r="C28">
        <v>65511.3</v>
      </c>
      <c r="D28">
        <v>335500.88</v>
      </c>
      <c r="G28">
        <v>187488.18</v>
      </c>
      <c r="H28">
        <v>855153.56</v>
      </c>
      <c r="K28">
        <v>24422</v>
      </c>
      <c r="L28">
        <v>100328.85</v>
      </c>
      <c r="N28">
        <v>0.12</v>
      </c>
      <c r="R28">
        <v>893280.27</v>
      </c>
      <c r="S28">
        <v>2673935.1</v>
      </c>
      <c r="T28">
        <v>1488928.3</v>
      </c>
      <c r="X28">
        <v>772916.44</v>
      </c>
      <c r="Y28">
        <v>8800</v>
      </c>
      <c r="Z28">
        <v>971248.44</v>
      </c>
      <c r="AC28">
        <v>661797.97</v>
      </c>
      <c r="AD28">
        <v>162183.66</v>
      </c>
      <c r="AH28">
        <v>2851.4</v>
      </c>
    </row>
    <row r="29" spans="1:34" x14ac:dyDescent="0.25">
      <c r="A29" t="s">
        <v>2141</v>
      </c>
      <c r="B29">
        <v>2033595.98</v>
      </c>
      <c r="C29">
        <v>91520.68</v>
      </c>
      <c r="D29">
        <v>288084.53999999998</v>
      </c>
      <c r="G29">
        <v>375421.64</v>
      </c>
      <c r="H29">
        <v>708527.57</v>
      </c>
      <c r="K29">
        <v>151560</v>
      </c>
      <c r="L29">
        <v>79017.53</v>
      </c>
      <c r="N29">
        <v>592.52</v>
      </c>
      <c r="R29">
        <v>1474662.22</v>
      </c>
      <c r="S29">
        <v>1942985.43</v>
      </c>
      <c r="T29">
        <v>1060584.45</v>
      </c>
      <c r="X29">
        <v>1123838.7</v>
      </c>
      <c r="Y29">
        <v>100030</v>
      </c>
      <c r="Z29">
        <v>1247868.7</v>
      </c>
      <c r="AC29">
        <v>1042218.94</v>
      </c>
      <c r="AD29">
        <v>143532.79999999999</v>
      </c>
      <c r="AH29">
        <v>2500</v>
      </c>
    </row>
    <row r="30" spans="1:34" x14ac:dyDescent="0.25">
      <c r="A30" t="s">
        <v>2142</v>
      </c>
      <c r="B30">
        <v>839859.65</v>
      </c>
      <c r="C30">
        <v>62278</v>
      </c>
      <c r="D30">
        <v>482450</v>
      </c>
      <c r="G30">
        <v>71202.89</v>
      </c>
      <c r="H30">
        <v>823165.73</v>
      </c>
      <c r="K30">
        <v>78030</v>
      </c>
      <c r="L30">
        <v>67070</v>
      </c>
      <c r="M30">
        <v>11000</v>
      </c>
      <c r="N30">
        <v>350</v>
      </c>
      <c r="R30">
        <v>-611922.55000000005</v>
      </c>
      <c r="S30">
        <v>2306439.37</v>
      </c>
      <c r="T30">
        <v>936756.08</v>
      </c>
      <c r="X30">
        <v>726660.8</v>
      </c>
      <c r="Y30">
        <v>101940</v>
      </c>
      <c r="Z30">
        <v>829951.8</v>
      </c>
      <c r="AC30">
        <v>480023.1</v>
      </c>
      <c r="AD30">
        <v>20572.53</v>
      </c>
      <c r="AH30">
        <v>6820</v>
      </c>
    </row>
    <row r="31" spans="1:34" x14ac:dyDescent="0.25">
      <c r="A31" t="s">
        <v>2143</v>
      </c>
      <c r="B31">
        <v>878737.64</v>
      </c>
      <c r="C31">
        <v>22134.15</v>
      </c>
      <c r="D31">
        <v>274804.84999999998</v>
      </c>
      <c r="G31">
        <v>222260.13</v>
      </c>
      <c r="H31">
        <v>312220.99</v>
      </c>
      <c r="L31">
        <v>188898.71</v>
      </c>
      <c r="N31">
        <v>3112.73</v>
      </c>
      <c r="R31">
        <v>-387429.13</v>
      </c>
      <c r="S31">
        <v>1600056.47</v>
      </c>
      <c r="T31">
        <v>1100293.1299999999</v>
      </c>
      <c r="X31">
        <v>691023.45</v>
      </c>
      <c r="Y31">
        <v>48250</v>
      </c>
      <c r="Z31">
        <v>845483.45</v>
      </c>
      <c r="AC31">
        <v>623765.65</v>
      </c>
      <c r="AD31">
        <v>64798.5</v>
      </c>
    </row>
    <row r="32" spans="1:34" x14ac:dyDescent="0.25">
      <c r="A32" t="s">
        <v>2144</v>
      </c>
      <c r="B32">
        <v>2641095.2999999998</v>
      </c>
      <c r="C32">
        <v>186609</v>
      </c>
      <c r="D32">
        <v>421532.29</v>
      </c>
      <c r="G32">
        <v>3</v>
      </c>
      <c r="H32">
        <v>1568925.23</v>
      </c>
      <c r="K32">
        <v>11000</v>
      </c>
      <c r="L32">
        <v>101474.76</v>
      </c>
      <c r="N32">
        <v>0</v>
      </c>
      <c r="R32">
        <v>747851.69</v>
      </c>
      <c r="S32">
        <v>2970314.75</v>
      </c>
      <c r="T32">
        <v>2252878.91</v>
      </c>
      <c r="X32">
        <v>1181882.5</v>
      </c>
      <c r="Y32">
        <v>102100</v>
      </c>
      <c r="Z32">
        <v>1543909.5</v>
      </c>
      <c r="AC32">
        <v>843065.67</v>
      </c>
      <c r="AD32">
        <v>162362.62</v>
      </c>
    </row>
    <row r="33" spans="1:34" x14ac:dyDescent="0.25">
      <c r="A33" t="s">
        <v>2145</v>
      </c>
      <c r="B33">
        <v>2207560.34</v>
      </c>
      <c r="C33">
        <v>195026</v>
      </c>
      <c r="D33">
        <v>394462.05</v>
      </c>
      <c r="G33">
        <v>974127.17</v>
      </c>
      <c r="H33">
        <v>1731987.24</v>
      </c>
      <c r="L33">
        <v>117491.34</v>
      </c>
      <c r="N33">
        <v>43950</v>
      </c>
      <c r="R33">
        <v>1500654.42</v>
      </c>
      <c r="S33">
        <v>3203233.17</v>
      </c>
      <c r="T33">
        <v>2077108.22</v>
      </c>
      <c r="U33">
        <v>322570</v>
      </c>
      <c r="X33">
        <v>1310106.44</v>
      </c>
      <c r="Y33">
        <v>119095</v>
      </c>
      <c r="Z33">
        <v>1783218.44</v>
      </c>
      <c r="AA33">
        <v>7800</v>
      </c>
      <c r="AC33">
        <v>1204769.73</v>
      </c>
      <c r="AD33">
        <v>195257.62</v>
      </c>
    </row>
    <row r="34" spans="1:34" x14ac:dyDescent="0.25">
      <c r="A34" t="s">
        <v>2146</v>
      </c>
      <c r="B34">
        <v>841206.29</v>
      </c>
      <c r="C34">
        <v>13612.2</v>
      </c>
      <c r="D34">
        <v>717124.13</v>
      </c>
      <c r="G34">
        <v>3</v>
      </c>
      <c r="H34">
        <v>143975.81</v>
      </c>
      <c r="L34">
        <v>123928.07</v>
      </c>
      <c r="M34">
        <v>15346</v>
      </c>
      <c r="R34">
        <v>-1189814.92</v>
      </c>
      <c r="S34">
        <v>2001291.5</v>
      </c>
      <c r="T34">
        <v>1147125.07</v>
      </c>
      <c r="X34">
        <v>690040</v>
      </c>
      <c r="Y34">
        <v>76400</v>
      </c>
      <c r="Z34">
        <v>774290</v>
      </c>
      <c r="AA34">
        <v>7528</v>
      </c>
      <c r="AC34">
        <v>333974.89</v>
      </c>
      <c r="AD34">
        <v>32601.4</v>
      </c>
    </row>
    <row r="35" spans="1:34" x14ac:dyDescent="0.25">
      <c r="A35" t="s">
        <v>2147</v>
      </c>
      <c r="B35">
        <v>1641868.79</v>
      </c>
      <c r="C35">
        <v>51351.49</v>
      </c>
      <c r="D35">
        <v>458597.75</v>
      </c>
      <c r="G35">
        <v>881119.41</v>
      </c>
      <c r="H35">
        <v>524456.39</v>
      </c>
      <c r="L35">
        <v>166416.5</v>
      </c>
      <c r="N35">
        <v>0</v>
      </c>
      <c r="R35">
        <v>-25958.3</v>
      </c>
      <c r="S35">
        <v>3800882.66</v>
      </c>
      <c r="T35">
        <v>1405220.69</v>
      </c>
      <c r="X35">
        <v>825114.32</v>
      </c>
      <c r="Y35">
        <v>72613</v>
      </c>
      <c r="Z35">
        <v>965809.32</v>
      </c>
      <c r="AC35">
        <v>1537915.22</v>
      </c>
      <c r="AD35">
        <v>174070.5</v>
      </c>
      <c r="AH35">
        <v>9100</v>
      </c>
    </row>
    <row r="36" spans="1:34" x14ac:dyDescent="0.25">
      <c r="A36" t="s">
        <v>2148</v>
      </c>
      <c r="B36">
        <v>940652.92</v>
      </c>
      <c r="C36">
        <v>50736.15</v>
      </c>
      <c r="D36">
        <v>54150.47</v>
      </c>
      <c r="G36">
        <v>572183.18999999994</v>
      </c>
      <c r="H36">
        <v>590590.13</v>
      </c>
      <c r="K36">
        <v>3000</v>
      </c>
      <c r="L36">
        <v>49359.3</v>
      </c>
      <c r="N36">
        <v>707.87</v>
      </c>
      <c r="P36">
        <v>157500</v>
      </c>
      <c r="R36">
        <v>757031.49</v>
      </c>
      <c r="S36">
        <v>2024806.3999999999</v>
      </c>
      <c r="T36">
        <v>213404.56</v>
      </c>
      <c r="X36">
        <v>746926</v>
      </c>
      <c r="Z36">
        <v>1123008</v>
      </c>
      <c r="AB36">
        <v>2900</v>
      </c>
      <c r="AC36">
        <v>456565.1</v>
      </c>
      <c r="AD36">
        <v>128312.71</v>
      </c>
      <c r="AH36">
        <v>33636.949999999997</v>
      </c>
    </row>
    <row r="37" spans="1:34" x14ac:dyDescent="0.25">
      <c r="A37" t="s">
        <v>2149</v>
      </c>
      <c r="B37">
        <v>1868255.89</v>
      </c>
      <c r="C37">
        <v>34709.629999999997</v>
      </c>
      <c r="D37">
        <v>45738.61</v>
      </c>
      <c r="G37">
        <v>90584.9</v>
      </c>
      <c r="H37">
        <v>869095.47</v>
      </c>
      <c r="K37">
        <v>72588</v>
      </c>
      <c r="L37">
        <v>69700.460000000006</v>
      </c>
      <c r="M37">
        <v>252405</v>
      </c>
      <c r="N37">
        <v>1839</v>
      </c>
      <c r="R37">
        <v>244575.04</v>
      </c>
      <c r="S37">
        <v>2381908.6800000002</v>
      </c>
      <c r="T37">
        <v>918653.39</v>
      </c>
      <c r="X37">
        <v>839034</v>
      </c>
      <c r="Y37">
        <v>92913.55</v>
      </c>
      <c r="Z37">
        <v>1160585</v>
      </c>
      <c r="AA37">
        <v>2000</v>
      </c>
      <c r="AC37">
        <v>643372.93000000005</v>
      </c>
      <c r="AD37">
        <v>114350.54</v>
      </c>
      <c r="AH37">
        <v>44924.15</v>
      </c>
    </row>
    <row r="38" spans="1:34" x14ac:dyDescent="0.25">
      <c r="A38" t="s">
        <v>2150</v>
      </c>
      <c r="B38">
        <v>704930.1</v>
      </c>
      <c r="C38">
        <v>32400</v>
      </c>
      <c r="D38">
        <v>125722.91</v>
      </c>
      <c r="G38">
        <v>586160.82999999996</v>
      </c>
      <c r="H38">
        <v>789158.36</v>
      </c>
      <c r="K38">
        <v>0</v>
      </c>
      <c r="L38">
        <v>76722.64</v>
      </c>
      <c r="N38">
        <v>3791.2</v>
      </c>
      <c r="R38">
        <v>-154640.93</v>
      </c>
      <c r="S38">
        <v>2692203.68</v>
      </c>
      <c r="T38">
        <v>778723.69</v>
      </c>
      <c r="X38">
        <v>1372035</v>
      </c>
      <c r="Y38">
        <v>72900</v>
      </c>
      <c r="Z38">
        <v>1718673</v>
      </c>
      <c r="AC38">
        <v>637988.71</v>
      </c>
      <c r="AD38">
        <v>134898.87</v>
      </c>
      <c r="AH38">
        <v>111802.5</v>
      </c>
    </row>
    <row r="39" spans="1:34" x14ac:dyDescent="0.25">
      <c r="A39" t="s">
        <v>2151</v>
      </c>
      <c r="B39">
        <v>543685.17000000004</v>
      </c>
      <c r="C39">
        <v>37604.300000000003</v>
      </c>
      <c r="D39">
        <v>137002.31</v>
      </c>
      <c r="G39">
        <v>79180.320000000007</v>
      </c>
      <c r="H39">
        <v>491940.98</v>
      </c>
      <c r="K39">
        <v>3000</v>
      </c>
      <c r="L39">
        <v>62914.1</v>
      </c>
      <c r="N39">
        <v>121.4</v>
      </c>
      <c r="P39">
        <v>70800</v>
      </c>
      <c r="R39">
        <v>1076111.3400000001</v>
      </c>
      <c r="S39">
        <v>288756.2</v>
      </c>
      <c r="T39">
        <v>670737.07999999996</v>
      </c>
      <c r="X39">
        <v>474403</v>
      </c>
      <c r="Y39">
        <v>68928.789999999994</v>
      </c>
      <c r="Z39">
        <v>890760</v>
      </c>
      <c r="AA39">
        <v>4900</v>
      </c>
      <c r="AC39">
        <v>415925.19</v>
      </c>
      <c r="AD39">
        <v>80879.839999999997</v>
      </c>
      <c r="AH39">
        <v>33893.800000000003</v>
      </c>
    </row>
    <row r="40" spans="1:34" x14ac:dyDescent="0.25">
      <c r="A40" t="s">
        <v>2152</v>
      </c>
      <c r="B40">
        <v>3287506.12</v>
      </c>
      <c r="C40">
        <v>126783.6</v>
      </c>
      <c r="D40">
        <v>84593.54</v>
      </c>
      <c r="G40">
        <v>30527.69</v>
      </c>
      <c r="H40">
        <v>277106.90999999997</v>
      </c>
      <c r="K40">
        <v>4800</v>
      </c>
      <c r="L40">
        <v>53876.84</v>
      </c>
      <c r="N40">
        <v>0</v>
      </c>
      <c r="R40">
        <v>276216.59000000003</v>
      </c>
      <c r="S40">
        <v>3281518.85</v>
      </c>
      <c r="T40">
        <v>986031.62</v>
      </c>
      <c r="X40">
        <v>999450</v>
      </c>
      <c r="Y40">
        <v>725828.51</v>
      </c>
      <c r="Z40">
        <v>1686543.5</v>
      </c>
      <c r="AC40">
        <v>631517.53</v>
      </c>
      <c r="AD40">
        <v>78989.47</v>
      </c>
      <c r="AG40">
        <v>123374.05</v>
      </c>
      <c r="AH40">
        <v>780</v>
      </c>
    </row>
    <row r="41" spans="1:34" x14ac:dyDescent="0.25">
      <c r="A41" t="s">
        <v>2153</v>
      </c>
      <c r="B41">
        <v>1586816.4</v>
      </c>
      <c r="C41">
        <v>22615</v>
      </c>
      <c r="D41">
        <v>116966.75</v>
      </c>
      <c r="G41">
        <v>469936.59</v>
      </c>
      <c r="H41">
        <v>452456.7</v>
      </c>
      <c r="K41">
        <v>6000</v>
      </c>
      <c r="L41">
        <v>83153.3</v>
      </c>
      <c r="N41">
        <v>26.46</v>
      </c>
      <c r="P41">
        <v>9000</v>
      </c>
      <c r="R41">
        <v>-914087.19</v>
      </c>
      <c r="S41">
        <v>3750097.45</v>
      </c>
      <c r="T41">
        <v>1212234.17</v>
      </c>
      <c r="X41">
        <v>1224492.5</v>
      </c>
      <c r="Y41">
        <v>125716.24</v>
      </c>
      <c r="Z41">
        <v>1479064.5</v>
      </c>
      <c r="AA41">
        <v>2000</v>
      </c>
      <c r="AC41">
        <v>765782.59</v>
      </c>
      <c r="AD41">
        <v>144643.45000000001</v>
      </c>
      <c r="AH41">
        <v>456350.95</v>
      </c>
    </row>
    <row r="42" spans="1:34" x14ac:dyDescent="0.25">
      <c r="A42" t="s">
        <v>2154</v>
      </c>
      <c r="B42">
        <v>658427.9</v>
      </c>
      <c r="C42">
        <v>30628.81</v>
      </c>
      <c r="D42">
        <v>190689.63</v>
      </c>
      <c r="G42">
        <v>541054.81000000006</v>
      </c>
      <c r="H42">
        <v>444694.64</v>
      </c>
      <c r="K42">
        <v>55450</v>
      </c>
      <c r="L42">
        <v>52824.68</v>
      </c>
      <c r="N42">
        <v>0</v>
      </c>
      <c r="P42">
        <v>40500.5</v>
      </c>
      <c r="R42">
        <v>-85536.31</v>
      </c>
      <c r="S42">
        <v>1851653.95</v>
      </c>
      <c r="T42">
        <v>865281.52</v>
      </c>
      <c r="X42">
        <v>810162.5</v>
      </c>
      <c r="Y42">
        <v>70512.899999999994</v>
      </c>
      <c r="Z42">
        <v>1116858.5</v>
      </c>
      <c r="AA42">
        <v>240</v>
      </c>
      <c r="AB42">
        <v>336</v>
      </c>
      <c r="AC42">
        <v>486190.34</v>
      </c>
      <c r="AD42">
        <v>104612.33</v>
      </c>
      <c r="AH42">
        <v>87116.78</v>
      </c>
    </row>
    <row r="43" spans="1:34" x14ac:dyDescent="0.25">
      <c r="A43" t="s">
        <v>2155</v>
      </c>
      <c r="B43">
        <v>927112.39</v>
      </c>
      <c r="C43">
        <v>13640.09</v>
      </c>
      <c r="D43">
        <v>43799.06</v>
      </c>
      <c r="G43">
        <v>20850.330000000002</v>
      </c>
      <c r="H43">
        <v>260090.16</v>
      </c>
      <c r="K43">
        <v>3500</v>
      </c>
      <c r="L43">
        <v>59693</v>
      </c>
      <c r="N43">
        <v>8402.5</v>
      </c>
      <c r="P43">
        <v>206600</v>
      </c>
      <c r="R43">
        <v>-837095.24</v>
      </c>
      <c r="S43">
        <v>1865771.67</v>
      </c>
      <c r="T43">
        <v>1194484.42</v>
      </c>
      <c r="X43">
        <v>276102.5</v>
      </c>
      <c r="Y43">
        <v>118541.41</v>
      </c>
      <c r="Z43">
        <v>746464.5</v>
      </c>
      <c r="AB43">
        <v>8080</v>
      </c>
      <c r="AC43">
        <v>773438.98</v>
      </c>
      <c r="AD43">
        <v>57015.93</v>
      </c>
      <c r="AH43">
        <v>45508.82</v>
      </c>
    </row>
    <row r="44" spans="1:34" x14ac:dyDescent="0.25">
      <c r="A44" t="s">
        <v>2156</v>
      </c>
      <c r="B44">
        <v>792121.53</v>
      </c>
      <c r="C44">
        <v>7291</v>
      </c>
      <c r="D44">
        <v>23421.08</v>
      </c>
      <c r="G44">
        <v>400185.02</v>
      </c>
      <c r="H44">
        <v>409039.08</v>
      </c>
      <c r="K44">
        <v>0</v>
      </c>
      <c r="L44">
        <v>21330</v>
      </c>
      <c r="N44">
        <v>2000</v>
      </c>
      <c r="R44">
        <v>391579.54</v>
      </c>
      <c r="S44">
        <v>1234901.48</v>
      </c>
      <c r="T44">
        <v>532995.25</v>
      </c>
      <c r="U44">
        <v>336000</v>
      </c>
      <c r="X44">
        <v>474228.5</v>
      </c>
      <c r="Y44">
        <v>70178.59</v>
      </c>
      <c r="Z44">
        <v>851837.5</v>
      </c>
      <c r="AC44">
        <v>476491.85</v>
      </c>
      <c r="AD44">
        <v>88864.3</v>
      </c>
      <c r="AH44">
        <v>13962</v>
      </c>
    </row>
    <row r="45" spans="1:34" x14ac:dyDescent="0.25">
      <c r="A45" t="s">
        <v>2157</v>
      </c>
      <c r="B45">
        <v>933667.5</v>
      </c>
      <c r="C45">
        <v>15166.6</v>
      </c>
      <c r="D45">
        <v>62675.03</v>
      </c>
      <c r="G45">
        <v>539400.04</v>
      </c>
      <c r="H45">
        <v>517316.78</v>
      </c>
      <c r="K45">
        <v>1000</v>
      </c>
      <c r="L45">
        <v>67576</v>
      </c>
      <c r="N45">
        <v>0</v>
      </c>
      <c r="P45">
        <v>40500</v>
      </c>
      <c r="R45">
        <v>-173781</v>
      </c>
      <c r="S45">
        <v>2300894.7000000002</v>
      </c>
      <c r="T45">
        <v>758438.43</v>
      </c>
      <c r="X45">
        <v>385377.5</v>
      </c>
      <c r="Y45">
        <v>113879.98</v>
      </c>
      <c r="Z45">
        <v>651863.5</v>
      </c>
      <c r="AA45">
        <v>2160</v>
      </c>
      <c r="AC45">
        <v>649637.28</v>
      </c>
      <c r="AD45">
        <v>107045.64</v>
      </c>
      <c r="AH45">
        <v>14953.24</v>
      </c>
    </row>
    <row r="46" spans="1:34" x14ac:dyDescent="0.25">
      <c r="A46" t="s">
        <v>2158</v>
      </c>
      <c r="B46">
        <v>1488917.51</v>
      </c>
      <c r="C46">
        <v>25160</v>
      </c>
      <c r="D46">
        <v>27769.54</v>
      </c>
      <c r="G46">
        <v>3584511.98</v>
      </c>
      <c r="H46">
        <v>386311.92</v>
      </c>
      <c r="K46">
        <v>6000</v>
      </c>
      <c r="L46">
        <v>69484.63</v>
      </c>
      <c r="N46">
        <v>3833.59</v>
      </c>
      <c r="P46">
        <v>140500</v>
      </c>
      <c r="R46">
        <v>1553160.45</v>
      </c>
      <c r="S46">
        <v>4006426</v>
      </c>
      <c r="T46">
        <v>1088734.81</v>
      </c>
      <c r="V46">
        <v>528.36</v>
      </c>
      <c r="X46">
        <v>373260</v>
      </c>
      <c r="Y46">
        <v>20400</v>
      </c>
      <c r="Z46">
        <v>761072</v>
      </c>
      <c r="AC46">
        <v>782014.94</v>
      </c>
      <c r="AD46">
        <v>153667.65</v>
      </c>
      <c r="AG46">
        <v>50549.760000000002</v>
      </c>
      <c r="AH46">
        <v>2352.54</v>
      </c>
    </row>
    <row r="47" spans="1:34" x14ac:dyDescent="0.25">
      <c r="A47" t="s">
        <v>2159</v>
      </c>
      <c r="B47">
        <v>253740.1</v>
      </c>
      <c r="C47">
        <v>210266.65</v>
      </c>
      <c r="D47">
        <v>125875.51</v>
      </c>
      <c r="G47">
        <v>-7500</v>
      </c>
      <c r="H47">
        <v>170414.38</v>
      </c>
      <c r="L47">
        <v>35245.25</v>
      </c>
      <c r="N47">
        <v>0</v>
      </c>
      <c r="R47">
        <v>-1395975.31</v>
      </c>
      <c r="S47">
        <v>1895478.66</v>
      </c>
      <c r="T47">
        <v>480296.79</v>
      </c>
      <c r="U47">
        <v>156000</v>
      </c>
      <c r="X47">
        <v>818521.67</v>
      </c>
      <c r="Y47">
        <v>60000</v>
      </c>
      <c r="Z47">
        <v>945915.59</v>
      </c>
      <c r="AA47">
        <v>6580</v>
      </c>
      <c r="AC47">
        <v>298225.57</v>
      </c>
      <c r="AD47">
        <v>39299.26</v>
      </c>
      <c r="AH47">
        <v>6750</v>
      </c>
    </row>
    <row r="48" spans="1:34" x14ac:dyDescent="0.25">
      <c r="A48" t="s">
        <v>2160</v>
      </c>
      <c r="B48">
        <v>364630.6</v>
      </c>
      <c r="C48">
        <v>48898.5</v>
      </c>
      <c r="D48">
        <v>48698.239999999998</v>
      </c>
      <c r="G48">
        <v>465732.6</v>
      </c>
      <c r="H48">
        <v>177607.74</v>
      </c>
      <c r="K48">
        <v>4000</v>
      </c>
      <c r="L48">
        <v>32080.5</v>
      </c>
      <c r="N48">
        <v>0</v>
      </c>
      <c r="R48">
        <v>-1804199.83</v>
      </c>
      <c r="S48">
        <v>2506199.65</v>
      </c>
      <c r="T48">
        <v>818231.75</v>
      </c>
      <c r="U48">
        <v>72700</v>
      </c>
      <c r="V48">
        <v>2.2599999999999998</v>
      </c>
      <c r="X48">
        <v>1257695.5</v>
      </c>
      <c r="Y48">
        <v>53000</v>
      </c>
      <c r="Z48">
        <v>1239557.5</v>
      </c>
      <c r="AC48">
        <v>490567.55</v>
      </c>
      <c r="AD48">
        <v>31047.1</v>
      </c>
      <c r="AH48">
        <v>72970</v>
      </c>
    </row>
    <row r="49" spans="1:34" x14ac:dyDescent="0.25">
      <c r="A49" t="s">
        <v>2161</v>
      </c>
      <c r="B49">
        <v>293356.63</v>
      </c>
      <c r="C49">
        <v>53402.52</v>
      </c>
      <c r="D49">
        <v>94361.02</v>
      </c>
      <c r="G49">
        <v>3</v>
      </c>
      <c r="H49">
        <v>54128.67</v>
      </c>
      <c r="K49">
        <v>4500</v>
      </c>
      <c r="L49">
        <v>45779.17</v>
      </c>
      <c r="N49">
        <v>2033</v>
      </c>
      <c r="R49">
        <v>-1804729.23</v>
      </c>
      <c r="S49">
        <v>1985151.03</v>
      </c>
      <c r="T49">
        <v>788888.32</v>
      </c>
      <c r="U49">
        <v>72700</v>
      </c>
      <c r="X49">
        <v>596344</v>
      </c>
      <c r="Y49">
        <v>5</v>
      </c>
      <c r="Z49">
        <v>818115</v>
      </c>
      <c r="AC49">
        <v>340308.42</v>
      </c>
      <c r="AD49">
        <v>4053.05</v>
      </c>
      <c r="AE49">
        <v>3900</v>
      </c>
      <c r="AH49">
        <v>29042.98</v>
      </c>
    </row>
    <row r="50" spans="1:34" x14ac:dyDescent="0.25">
      <c r="A50" t="s">
        <v>2162</v>
      </c>
      <c r="B50">
        <v>56172.66</v>
      </c>
      <c r="C50">
        <v>53587.06</v>
      </c>
      <c r="D50">
        <v>94232.04</v>
      </c>
      <c r="G50">
        <v>564742.28</v>
      </c>
      <c r="H50">
        <v>44185.29</v>
      </c>
      <c r="K50">
        <v>0</v>
      </c>
      <c r="L50">
        <v>25477</v>
      </c>
      <c r="N50">
        <v>0</v>
      </c>
      <c r="P50">
        <v>200</v>
      </c>
      <c r="R50">
        <v>-996733.56</v>
      </c>
      <c r="S50">
        <v>1821817.03</v>
      </c>
      <c r="T50">
        <v>461490.21</v>
      </c>
      <c r="X50">
        <v>957197.5</v>
      </c>
      <c r="Z50">
        <v>1144257.5</v>
      </c>
      <c r="AC50">
        <v>258654.94</v>
      </c>
      <c r="AD50">
        <v>45116.41</v>
      </c>
      <c r="AH50">
        <v>8500</v>
      </c>
    </row>
    <row r="51" spans="1:34" x14ac:dyDescent="0.25">
      <c r="A51" t="s">
        <v>2163</v>
      </c>
      <c r="B51">
        <v>681253.84</v>
      </c>
      <c r="C51">
        <v>242059.14</v>
      </c>
      <c r="D51">
        <v>361508.77</v>
      </c>
      <c r="G51">
        <v>407592.15</v>
      </c>
      <c r="H51">
        <v>679724.83</v>
      </c>
      <c r="K51">
        <v>3600</v>
      </c>
      <c r="L51">
        <v>63560.63</v>
      </c>
      <c r="N51">
        <v>1896</v>
      </c>
      <c r="P51">
        <v>118506</v>
      </c>
      <c r="R51">
        <v>605519.57999999996</v>
      </c>
      <c r="S51">
        <v>1260400.73</v>
      </c>
      <c r="T51">
        <v>1018194.78</v>
      </c>
      <c r="V51">
        <v>5</v>
      </c>
      <c r="X51">
        <v>1510406.5</v>
      </c>
      <c r="Y51">
        <v>107500</v>
      </c>
      <c r="Z51">
        <v>1729223.5</v>
      </c>
      <c r="AC51">
        <v>552060.47</v>
      </c>
      <c r="AD51">
        <v>29016.52</v>
      </c>
      <c r="AH51">
        <v>7150</v>
      </c>
    </row>
    <row r="52" spans="1:34" x14ac:dyDescent="0.25">
      <c r="A52" t="s">
        <v>2164</v>
      </c>
      <c r="B52">
        <v>415625.3</v>
      </c>
      <c r="C52">
        <v>318307.5</v>
      </c>
      <c r="D52">
        <v>119251.7</v>
      </c>
      <c r="G52">
        <v>3</v>
      </c>
      <c r="H52">
        <v>280053.94</v>
      </c>
      <c r="K52">
        <v>2000</v>
      </c>
      <c r="L52">
        <v>31618.5</v>
      </c>
      <c r="N52">
        <v>0</v>
      </c>
      <c r="R52">
        <v>-1499345.4</v>
      </c>
      <c r="S52">
        <v>2172217.19</v>
      </c>
      <c r="T52">
        <v>751590.86</v>
      </c>
      <c r="U52">
        <v>301479.5</v>
      </c>
      <c r="X52">
        <v>687250.5</v>
      </c>
      <c r="Y52">
        <v>5</v>
      </c>
      <c r="Z52">
        <v>962699.5</v>
      </c>
      <c r="AC52">
        <v>322364.02</v>
      </c>
      <c r="AD52">
        <v>17291.189999999999</v>
      </c>
      <c r="AH52">
        <v>11220</v>
      </c>
    </row>
    <row r="53" spans="1:34" x14ac:dyDescent="0.25">
      <c r="A53" t="s">
        <v>2165</v>
      </c>
      <c r="B53">
        <v>178085.78</v>
      </c>
      <c r="C53">
        <v>110465.16</v>
      </c>
      <c r="D53">
        <v>75467.710000000006</v>
      </c>
      <c r="G53">
        <v>938720.8</v>
      </c>
      <c r="H53">
        <v>438764.02</v>
      </c>
      <c r="L53">
        <v>28999.95</v>
      </c>
      <c r="N53">
        <v>0</v>
      </c>
      <c r="R53">
        <v>-272415.71999999997</v>
      </c>
      <c r="S53">
        <v>1936400.69</v>
      </c>
      <c r="T53">
        <v>584720.37</v>
      </c>
      <c r="X53">
        <v>785150</v>
      </c>
      <c r="Z53">
        <v>938151</v>
      </c>
      <c r="AC53">
        <v>320538.52</v>
      </c>
      <c r="AD53">
        <v>62662.3</v>
      </c>
    </row>
    <row r="54" spans="1:34" x14ac:dyDescent="0.25">
      <c r="A54" t="s">
        <v>2166</v>
      </c>
      <c r="B54">
        <v>625838.04</v>
      </c>
      <c r="C54">
        <v>0</v>
      </c>
      <c r="D54">
        <v>401117.89</v>
      </c>
      <c r="G54">
        <v>12908.79</v>
      </c>
      <c r="H54">
        <v>323122.71000000002</v>
      </c>
      <c r="K54">
        <v>0</v>
      </c>
      <c r="L54">
        <v>38471</v>
      </c>
      <c r="N54">
        <v>8553</v>
      </c>
      <c r="Q54">
        <v>560218.99</v>
      </c>
      <c r="R54">
        <v>-555401.12</v>
      </c>
      <c r="S54">
        <v>1262941.0900000001</v>
      </c>
      <c r="T54">
        <v>868359.57</v>
      </c>
      <c r="V54">
        <v>11.37</v>
      </c>
      <c r="X54">
        <v>1238555.5</v>
      </c>
      <c r="Y54">
        <v>74100</v>
      </c>
      <c r="Z54">
        <v>1562446.5</v>
      </c>
      <c r="AA54">
        <v>560</v>
      </c>
      <c r="AB54">
        <v>4062</v>
      </c>
      <c r="AC54">
        <v>496333.77</v>
      </c>
      <c r="AD54">
        <v>55919.7</v>
      </c>
      <c r="AE54">
        <v>13500</v>
      </c>
    </row>
    <row r="55" spans="1:34" x14ac:dyDescent="0.25">
      <c r="A55" t="s">
        <v>2167</v>
      </c>
      <c r="B55">
        <v>370138.91</v>
      </c>
      <c r="C55">
        <v>57790.95</v>
      </c>
      <c r="D55">
        <v>127080.14</v>
      </c>
      <c r="G55">
        <v>245644.57</v>
      </c>
      <c r="H55">
        <v>541494.6</v>
      </c>
      <c r="K55">
        <v>2000</v>
      </c>
      <c r="L55">
        <v>90028.56</v>
      </c>
      <c r="N55">
        <v>81</v>
      </c>
      <c r="R55">
        <v>-778362.97</v>
      </c>
      <c r="S55">
        <v>2033596.36</v>
      </c>
      <c r="T55">
        <v>677900.78</v>
      </c>
      <c r="U55">
        <v>30284</v>
      </c>
      <c r="V55">
        <v>764.05</v>
      </c>
      <c r="Y55">
        <v>1853444.4</v>
      </c>
      <c r="Z55">
        <v>1989422.4</v>
      </c>
      <c r="AA55">
        <v>13760</v>
      </c>
      <c r="AC55">
        <v>499754.46</v>
      </c>
      <c r="AD55">
        <v>49995.15</v>
      </c>
      <c r="AE55">
        <v>6500</v>
      </c>
      <c r="AH55">
        <v>8155</v>
      </c>
    </row>
    <row r="56" spans="1:34" x14ac:dyDescent="0.25">
      <c r="A56" t="s">
        <v>2168</v>
      </c>
      <c r="B56">
        <v>225032.52</v>
      </c>
      <c r="C56">
        <v>155546.18</v>
      </c>
      <c r="D56">
        <v>116978.64</v>
      </c>
      <c r="G56">
        <v>75329.91</v>
      </c>
      <c r="H56">
        <v>186688.62</v>
      </c>
      <c r="L56">
        <v>58271.25</v>
      </c>
      <c r="N56">
        <v>0</v>
      </c>
      <c r="P56">
        <v>5</v>
      </c>
      <c r="R56">
        <v>-1599100.29</v>
      </c>
      <c r="S56">
        <v>2378594.3199999998</v>
      </c>
      <c r="T56">
        <v>813617.31</v>
      </c>
      <c r="X56">
        <v>812147</v>
      </c>
      <c r="Y56">
        <v>57800</v>
      </c>
      <c r="Z56">
        <v>1038261</v>
      </c>
      <c r="AC56">
        <v>664320.87</v>
      </c>
      <c r="AD56">
        <v>59176.85</v>
      </c>
    </row>
    <row r="57" spans="1:34" x14ac:dyDescent="0.25">
      <c r="A57" t="s">
        <v>2169</v>
      </c>
      <c r="B57">
        <v>404793.01</v>
      </c>
      <c r="C57">
        <v>338181.35</v>
      </c>
      <c r="D57">
        <v>203364.32</v>
      </c>
      <c r="G57">
        <v>-1590115.96</v>
      </c>
      <c r="H57">
        <v>-175641.12</v>
      </c>
      <c r="K57">
        <v>0</v>
      </c>
      <c r="L57">
        <v>29092.51</v>
      </c>
      <c r="M57">
        <v>5</v>
      </c>
      <c r="N57">
        <v>0</v>
      </c>
      <c r="R57">
        <v>-2146650.06</v>
      </c>
      <c r="S57">
        <v>872078.22</v>
      </c>
      <c r="T57">
        <v>551240.38</v>
      </c>
      <c r="U57">
        <v>377282</v>
      </c>
      <c r="X57">
        <v>728921.5</v>
      </c>
      <c r="Y57">
        <v>58500</v>
      </c>
      <c r="Z57">
        <v>861590.5</v>
      </c>
      <c r="AA57">
        <v>5000</v>
      </c>
      <c r="AC57">
        <v>360991.45</v>
      </c>
      <c r="AD57">
        <v>57106</v>
      </c>
      <c r="AH57">
        <v>5200</v>
      </c>
    </row>
    <row r="58" spans="1:34" x14ac:dyDescent="0.25">
      <c r="A58" t="s">
        <v>2170</v>
      </c>
      <c r="B58">
        <v>3542710.56</v>
      </c>
      <c r="C58">
        <v>487865</v>
      </c>
      <c r="D58">
        <v>91301.83</v>
      </c>
      <c r="G58">
        <v>170470.16</v>
      </c>
      <c r="H58">
        <v>807757.93</v>
      </c>
      <c r="K58">
        <v>3125</v>
      </c>
      <c r="L58">
        <v>117094.15</v>
      </c>
      <c r="N58">
        <v>3108.9</v>
      </c>
      <c r="P58">
        <v>129000</v>
      </c>
      <c r="R58">
        <v>3079157.91</v>
      </c>
      <c r="S58">
        <v>2222830.41</v>
      </c>
      <c r="T58">
        <v>753640.73</v>
      </c>
      <c r="U58">
        <v>3000</v>
      </c>
      <c r="X58">
        <v>416290</v>
      </c>
      <c r="Y58">
        <v>57400</v>
      </c>
      <c r="Z58">
        <v>868735</v>
      </c>
      <c r="AA58">
        <v>2000</v>
      </c>
      <c r="AC58">
        <v>631001.80000000005</v>
      </c>
      <c r="AD58">
        <v>167804.82</v>
      </c>
      <c r="AH58">
        <v>15000</v>
      </c>
    </row>
    <row r="59" spans="1:34" x14ac:dyDescent="0.25">
      <c r="A59" t="s">
        <v>2171</v>
      </c>
      <c r="B59">
        <v>5656733.7599999998</v>
      </c>
      <c r="C59">
        <v>634376.29</v>
      </c>
      <c r="D59">
        <v>124821.34</v>
      </c>
      <c r="G59">
        <v>2122405.7999999998</v>
      </c>
      <c r="H59">
        <v>3023685.02</v>
      </c>
      <c r="K59">
        <v>40700</v>
      </c>
      <c r="L59">
        <v>77049.460000000006</v>
      </c>
      <c r="N59">
        <v>3703.31</v>
      </c>
      <c r="R59">
        <v>4465257.34</v>
      </c>
      <c r="S59">
        <v>7696912.6699999999</v>
      </c>
      <c r="T59">
        <v>1202124.1100000001</v>
      </c>
      <c r="U59">
        <v>473568</v>
      </c>
      <c r="X59">
        <v>1897305</v>
      </c>
      <c r="Y59">
        <v>30000</v>
      </c>
      <c r="Z59">
        <v>2160511</v>
      </c>
      <c r="AA59">
        <v>7940.99</v>
      </c>
      <c r="AC59">
        <v>2059236.34</v>
      </c>
      <c r="AD59">
        <v>76909.350000000006</v>
      </c>
      <c r="AH59">
        <v>20000</v>
      </c>
    </row>
    <row r="60" spans="1:34" x14ac:dyDescent="0.25">
      <c r="A60" t="s">
        <v>2172</v>
      </c>
      <c r="B60">
        <v>2328375.7599999998</v>
      </c>
      <c r="C60">
        <v>593862.68999999994</v>
      </c>
      <c r="D60">
        <v>383715.71</v>
      </c>
      <c r="G60">
        <v>275984.34000000003</v>
      </c>
      <c r="H60">
        <v>710683.51</v>
      </c>
      <c r="K60">
        <v>1690</v>
      </c>
      <c r="L60">
        <v>306678.24</v>
      </c>
      <c r="N60">
        <v>1985.77</v>
      </c>
      <c r="R60">
        <v>1980177.61</v>
      </c>
      <c r="S60">
        <v>2082375.6799999999</v>
      </c>
      <c r="T60">
        <v>663068.99</v>
      </c>
      <c r="U60">
        <v>126000</v>
      </c>
      <c r="X60">
        <v>328057.5</v>
      </c>
      <c r="Z60">
        <v>546013.52</v>
      </c>
      <c r="AA60">
        <v>7320</v>
      </c>
      <c r="AC60">
        <v>592717.16</v>
      </c>
      <c r="AD60">
        <v>36361.1</v>
      </c>
      <c r="AH60">
        <v>15000</v>
      </c>
    </row>
    <row r="61" spans="1:34" x14ac:dyDescent="0.25">
      <c r="A61" t="s">
        <v>2173</v>
      </c>
      <c r="B61">
        <v>1036235.33</v>
      </c>
      <c r="C61">
        <v>185929.74</v>
      </c>
      <c r="D61">
        <v>52428.639999999999</v>
      </c>
      <c r="G61">
        <v>6037.55</v>
      </c>
      <c r="H61">
        <v>970120.35</v>
      </c>
      <c r="K61">
        <v>3000</v>
      </c>
      <c r="L61">
        <v>53692.33</v>
      </c>
      <c r="N61">
        <v>1952</v>
      </c>
      <c r="Q61">
        <v>275598.96999999997</v>
      </c>
      <c r="R61">
        <v>1415260.1</v>
      </c>
      <c r="S61">
        <v>817347.69</v>
      </c>
      <c r="T61">
        <v>377734.92</v>
      </c>
      <c r="U61">
        <v>78000</v>
      </c>
      <c r="X61">
        <v>365715</v>
      </c>
      <c r="Y61">
        <v>40200</v>
      </c>
      <c r="Z61">
        <v>512845</v>
      </c>
      <c r="AB61">
        <v>500</v>
      </c>
      <c r="AC61">
        <v>522604.42</v>
      </c>
      <c r="AD61">
        <v>126799.98</v>
      </c>
      <c r="AH61">
        <v>15000</v>
      </c>
    </row>
    <row r="62" spans="1:34" x14ac:dyDescent="0.25">
      <c r="A62" t="s">
        <v>2174</v>
      </c>
      <c r="B62">
        <v>2281975.54</v>
      </c>
      <c r="C62">
        <v>385762.04</v>
      </c>
      <c r="D62">
        <v>181844.13</v>
      </c>
      <c r="G62">
        <v>89524.98</v>
      </c>
      <c r="H62">
        <v>543440.76</v>
      </c>
      <c r="K62">
        <v>6273</v>
      </c>
      <c r="L62">
        <v>51814.53</v>
      </c>
      <c r="N62">
        <v>5924.11</v>
      </c>
      <c r="R62">
        <v>2556057.9300000002</v>
      </c>
      <c r="S62">
        <v>1799262.21</v>
      </c>
      <c r="T62">
        <v>833762.41</v>
      </c>
      <c r="X62">
        <v>821030</v>
      </c>
      <c r="Y62">
        <v>107300</v>
      </c>
      <c r="Z62">
        <v>1145266</v>
      </c>
      <c r="AC62">
        <v>1467678.1</v>
      </c>
      <c r="AD62">
        <v>65932.639999999999</v>
      </c>
      <c r="AH62">
        <v>20000</v>
      </c>
    </row>
    <row r="63" spans="1:34" x14ac:dyDescent="0.25">
      <c r="A63" t="s">
        <v>2175</v>
      </c>
      <c r="B63">
        <v>2194322.39</v>
      </c>
      <c r="C63">
        <v>787895.25</v>
      </c>
      <c r="D63">
        <v>190058.72</v>
      </c>
      <c r="G63">
        <v>322875.71000000002</v>
      </c>
      <c r="H63">
        <v>757140.59</v>
      </c>
      <c r="K63">
        <v>22000</v>
      </c>
      <c r="L63">
        <v>156931.06</v>
      </c>
      <c r="N63">
        <v>3916.73</v>
      </c>
      <c r="R63">
        <v>1538348.63</v>
      </c>
      <c r="S63">
        <v>2590732.39</v>
      </c>
      <c r="T63">
        <v>1039060.84</v>
      </c>
      <c r="U63">
        <v>307479</v>
      </c>
      <c r="X63">
        <v>1264795</v>
      </c>
      <c r="Y63">
        <v>12000</v>
      </c>
      <c r="Z63">
        <v>1547971</v>
      </c>
      <c r="AC63">
        <v>1090255.54</v>
      </c>
      <c r="AD63">
        <v>24744.45</v>
      </c>
      <c r="AH63">
        <v>20000</v>
      </c>
    </row>
    <row r="64" spans="1:34" x14ac:dyDescent="0.25">
      <c r="A64" t="s">
        <v>2176</v>
      </c>
      <c r="B64">
        <v>1702981.81</v>
      </c>
      <c r="C64">
        <v>75686.27</v>
      </c>
      <c r="D64">
        <v>38889.01</v>
      </c>
      <c r="G64">
        <v>617125.51</v>
      </c>
      <c r="H64">
        <v>1072802.6299999999</v>
      </c>
      <c r="K64">
        <v>13200</v>
      </c>
      <c r="L64">
        <v>49449</v>
      </c>
      <c r="N64">
        <v>2614.48</v>
      </c>
      <c r="R64">
        <v>978649.29</v>
      </c>
      <c r="S64">
        <v>2642678.98</v>
      </c>
      <c r="T64">
        <v>1016321.69</v>
      </c>
      <c r="X64">
        <v>875231</v>
      </c>
      <c r="Y64">
        <v>55400</v>
      </c>
      <c r="Z64">
        <v>1040722</v>
      </c>
      <c r="AC64">
        <v>816656.24</v>
      </c>
      <c r="AD64">
        <v>199653.87</v>
      </c>
      <c r="AF64">
        <v>54027.1</v>
      </c>
      <c r="AH64">
        <v>15000</v>
      </c>
    </row>
    <row r="65" spans="1:34" x14ac:dyDescent="0.25">
      <c r="A65" t="s">
        <v>2177</v>
      </c>
      <c r="B65">
        <v>1632499.4</v>
      </c>
      <c r="C65">
        <v>53951.25</v>
      </c>
      <c r="D65">
        <v>152403.06</v>
      </c>
      <c r="G65">
        <v>482991</v>
      </c>
      <c r="H65">
        <v>904562.16</v>
      </c>
      <c r="K65">
        <v>2500</v>
      </c>
      <c r="L65">
        <v>105573.07</v>
      </c>
      <c r="N65">
        <v>1163</v>
      </c>
      <c r="R65">
        <v>1514850.32</v>
      </c>
      <c r="S65">
        <v>1866864.16</v>
      </c>
      <c r="T65">
        <v>585740.97</v>
      </c>
      <c r="U65">
        <v>174000</v>
      </c>
      <c r="X65">
        <v>1019802</v>
      </c>
      <c r="Y65">
        <v>20000</v>
      </c>
      <c r="Z65">
        <v>1162293</v>
      </c>
      <c r="AC65">
        <v>812724.9</v>
      </c>
      <c r="AD65">
        <v>48605</v>
      </c>
      <c r="AF65">
        <v>25463.75</v>
      </c>
      <c r="AH65">
        <v>15000</v>
      </c>
    </row>
    <row r="66" spans="1:34" x14ac:dyDescent="0.25">
      <c r="A66" t="s">
        <v>2178</v>
      </c>
      <c r="B66">
        <v>685602.26</v>
      </c>
      <c r="C66">
        <v>17695.34</v>
      </c>
      <c r="D66">
        <v>191337.33</v>
      </c>
      <c r="G66">
        <v>1062513.01</v>
      </c>
      <c r="H66">
        <v>808291.02</v>
      </c>
      <c r="K66">
        <v>9700</v>
      </c>
      <c r="L66">
        <v>136372.24</v>
      </c>
      <c r="N66">
        <v>8314.59</v>
      </c>
      <c r="R66">
        <v>-300403.76</v>
      </c>
      <c r="S66">
        <v>3470807.24</v>
      </c>
      <c r="T66">
        <v>527251.18000000005</v>
      </c>
      <c r="X66">
        <v>854192.5</v>
      </c>
      <c r="Z66">
        <v>1117672.5</v>
      </c>
      <c r="AC66">
        <v>778531.33</v>
      </c>
      <c r="AD66">
        <v>29091.200000000001</v>
      </c>
      <c r="AH66">
        <v>15500</v>
      </c>
    </row>
    <row r="67" spans="1:34" x14ac:dyDescent="0.25">
      <c r="A67" t="s">
        <v>2179</v>
      </c>
      <c r="B67">
        <v>661490.03</v>
      </c>
      <c r="C67">
        <v>1457186.14</v>
      </c>
      <c r="D67">
        <v>79456.12</v>
      </c>
      <c r="G67">
        <v>124180.92</v>
      </c>
      <c r="H67">
        <v>1309164.6000000001</v>
      </c>
      <c r="K67">
        <v>7900</v>
      </c>
      <c r="L67">
        <v>69837.279999999999</v>
      </c>
      <c r="N67">
        <v>1971</v>
      </c>
      <c r="Q67">
        <v>1000</v>
      </c>
      <c r="R67">
        <v>1836925.98</v>
      </c>
      <c r="S67">
        <v>1201384.94</v>
      </c>
      <c r="T67">
        <v>1459745.36</v>
      </c>
      <c r="U67">
        <v>148900</v>
      </c>
      <c r="X67">
        <v>751750</v>
      </c>
      <c r="Z67">
        <v>959037</v>
      </c>
      <c r="AC67">
        <v>757997.25</v>
      </c>
      <c r="AD67">
        <v>115902.5</v>
      </c>
      <c r="AH67">
        <v>15000</v>
      </c>
    </row>
    <row r="68" spans="1:34" x14ac:dyDescent="0.25">
      <c r="A68" t="s">
        <v>2180</v>
      </c>
      <c r="B68">
        <v>1252204.3500000001</v>
      </c>
      <c r="C68">
        <v>230199.34</v>
      </c>
      <c r="D68">
        <v>282578.8</v>
      </c>
      <c r="G68">
        <v>599154.16</v>
      </c>
      <c r="H68">
        <v>497256.01</v>
      </c>
      <c r="K68">
        <v>3600</v>
      </c>
      <c r="L68">
        <v>176755.09</v>
      </c>
      <c r="N68">
        <v>1263</v>
      </c>
      <c r="R68">
        <v>2110132.2999999998</v>
      </c>
      <c r="S68">
        <v>934454.85</v>
      </c>
      <c r="T68">
        <v>505575.29</v>
      </c>
      <c r="U68">
        <v>190</v>
      </c>
      <c r="X68">
        <v>1222437.44</v>
      </c>
      <c r="Y68">
        <v>6150</v>
      </c>
      <c r="Z68">
        <v>1364289.44</v>
      </c>
      <c r="AC68">
        <v>714608.62</v>
      </c>
      <c r="AD68">
        <v>5267.25</v>
      </c>
      <c r="AH68">
        <v>15000</v>
      </c>
    </row>
    <row r="69" spans="1:34" x14ac:dyDescent="0.25">
      <c r="A69" t="s">
        <v>2181</v>
      </c>
      <c r="B69">
        <v>1382537.13</v>
      </c>
      <c r="C69">
        <v>434479.75</v>
      </c>
      <c r="D69">
        <v>115395.26</v>
      </c>
      <c r="G69">
        <v>30860.39</v>
      </c>
      <c r="H69">
        <v>947625.33</v>
      </c>
      <c r="K69">
        <v>17300</v>
      </c>
      <c r="L69">
        <v>59070.69</v>
      </c>
      <c r="N69">
        <v>7238.6</v>
      </c>
      <c r="R69">
        <v>1507917.86</v>
      </c>
      <c r="S69">
        <v>1881601.57</v>
      </c>
      <c r="T69">
        <v>566942.47</v>
      </c>
      <c r="U69">
        <v>138000</v>
      </c>
      <c r="X69">
        <v>670128</v>
      </c>
      <c r="Y69">
        <v>59400</v>
      </c>
      <c r="Z69">
        <v>757080</v>
      </c>
      <c r="AC69">
        <v>1143317.6499999999</v>
      </c>
      <c r="AD69">
        <v>81303.679999999993</v>
      </c>
      <c r="AH69">
        <v>15000</v>
      </c>
    </row>
    <row r="70" spans="1:34" x14ac:dyDescent="0.25">
      <c r="A70" t="s">
        <v>2182</v>
      </c>
      <c r="B70">
        <v>1356874.62</v>
      </c>
      <c r="C70">
        <v>355442.5</v>
      </c>
      <c r="D70">
        <v>66379.649999999994</v>
      </c>
      <c r="G70">
        <v>89953.79</v>
      </c>
      <c r="H70">
        <v>533902.93999999994</v>
      </c>
      <c r="K70">
        <v>6042</v>
      </c>
      <c r="L70">
        <v>43453.88</v>
      </c>
      <c r="N70">
        <v>1913.5</v>
      </c>
      <c r="R70">
        <v>-9633.18</v>
      </c>
      <c r="S70">
        <v>2618687.59</v>
      </c>
      <c r="T70">
        <v>305328.88</v>
      </c>
      <c r="U70">
        <v>96000</v>
      </c>
      <c r="X70">
        <v>373450</v>
      </c>
      <c r="Y70">
        <v>44400</v>
      </c>
      <c r="Z70">
        <v>498935</v>
      </c>
      <c r="AC70">
        <v>463317.42</v>
      </c>
      <c r="AD70">
        <v>99836.75</v>
      </c>
      <c r="AH70">
        <v>15000</v>
      </c>
    </row>
    <row r="71" spans="1:34" x14ac:dyDescent="0.25">
      <c r="A71" t="s">
        <v>2183</v>
      </c>
      <c r="B71">
        <v>521511.2</v>
      </c>
      <c r="C71">
        <v>539235.82999999996</v>
      </c>
      <c r="D71">
        <v>58625.77</v>
      </c>
      <c r="G71">
        <v>12402.04</v>
      </c>
      <c r="H71">
        <v>429536.88</v>
      </c>
      <c r="K71">
        <v>7500</v>
      </c>
      <c r="L71">
        <v>62550.51</v>
      </c>
      <c r="M71">
        <v>349000</v>
      </c>
      <c r="N71">
        <v>908.65</v>
      </c>
      <c r="R71">
        <v>-1043517.21</v>
      </c>
      <c r="S71">
        <v>2255161.35</v>
      </c>
      <c r="T71">
        <v>464809.6</v>
      </c>
      <c r="U71">
        <v>39500</v>
      </c>
      <c r="X71">
        <v>679332.5</v>
      </c>
      <c r="Y71">
        <v>446504</v>
      </c>
      <c r="Z71">
        <v>825752.5</v>
      </c>
      <c r="AC71">
        <v>484016.6</v>
      </c>
      <c r="AD71">
        <v>96864.58</v>
      </c>
      <c r="AH71">
        <v>293804</v>
      </c>
    </row>
    <row r="72" spans="1:34" x14ac:dyDescent="0.25">
      <c r="A72" t="s">
        <v>2184</v>
      </c>
      <c r="B72">
        <v>1248158.24</v>
      </c>
      <c r="C72">
        <v>1704336.25</v>
      </c>
      <c r="D72">
        <v>119621.42</v>
      </c>
      <c r="G72">
        <v>368944.49</v>
      </c>
      <c r="H72">
        <v>2537676.48</v>
      </c>
      <c r="K72">
        <v>3500</v>
      </c>
      <c r="L72">
        <v>64128.01</v>
      </c>
      <c r="N72">
        <v>8710.7199999999993</v>
      </c>
      <c r="R72">
        <v>4071932.23</v>
      </c>
      <c r="S72">
        <v>2065017.96</v>
      </c>
      <c r="T72">
        <v>939276.66</v>
      </c>
      <c r="X72">
        <v>584010</v>
      </c>
      <c r="Y72">
        <v>2800</v>
      </c>
      <c r="Z72">
        <v>1106487</v>
      </c>
      <c r="AC72">
        <v>582561.1</v>
      </c>
      <c r="AD72">
        <v>56590.6</v>
      </c>
      <c r="AH72">
        <v>15000</v>
      </c>
    </row>
    <row r="73" spans="1:34" x14ac:dyDescent="0.25">
      <c r="A73" t="s">
        <v>2185</v>
      </c>
      <c r="B73">
        <v>2491284.7400000002</v>
      </c>
      <c r="C73">
        <v>468943.51</v>
      </c>
      <c r="D73">
        <v>157795.85999999999</v>
      </c>
      <c r="G73">
        <v>303366.75</v>
      </c>
      <c r="H73">
        <v>640547.19999999995</v>
      </c>
      <c r="K73">
        <v>4500</v>
      </c>
      <c r="L73">
        <v>127485.22</v>
      </c>
      <c r="N73">
        <v>2174.36</v>
      </c>
      <c r="R73">
        <v>2056474.32</v>
      </c>
      <c r="S73">
        <v>2127187.88</v>
      </c>
      <c r="T73">
        <v>920683.64</v>
      </c>
      <c r="X73">
        <v>190656.9</v>
      </c>
      <c r="Y73">
        <v>15400</v>
      </c>
      <c r="Z73">
        <v>576212.9</v>
      </c>
      <c r="AC73">
        <v>770900.76</v>
      </c>
      <c r="AD73">
        <v>20510.599999999999</v>
      </c>
      <c r="AH73">
        <v>15000</v>
      </c>
    </row>
    <row r="74" spans="1:34" x14ac:dyDescent="0.25">
      <c r="A74" t="s">
        <v>2186</v>
      </c>
      <c r="B74">
        <v>1114145.53</v>
      </c>
      <c r="C74">
        <v>536479.5</v>
      </c>
      <c r="D74">
        <v>105831.71</v>
      </c>
      <c r="G74">
        <v>393688.51</v>
      </c>
      <c r="H74">
        <v>316592.68</v>
      </c>
      <c r="K74">
        <v>4500</v>
      </c>
      <c r="L74">
        <v>40399.910000000003</v>
      </c>
      <c r="N74">
        <v>3662.85</v>
      </c>
      <c r="R74">
        <v>-774936.83</v>
      </c>
      <c r="S74">
        <v>3692657.78</v>
      </c>
      <c r="T74">
        <v>391811.7</v>
      </c>
      <c r="X74">
        <v>949701.51</v>
      </c>
      <c r="Y74">
        <v>75400</v>
      </c>
      <c r="Z74">
        <v>1126869.51</v>
      </c>
      <c r="AC74">
        <v>601967.31999999995</v>
      </c>
      <c r="AD74">
        <v>172622.16</v>
      </c>
      <c r="AH74">
        <v>15000</v>
      </c>
    </row>
    <row r="75" spans="1:34" x14ac:dyDescent="0.25">
      <c r="A75" t="s">
        <v>2187</v>
      </c>
      <c r="B75">
        <v>1508507.53</v>
      </c>
      <c r="C75">
        <v>142409</v>
      </c>
      <c r="D75">
        <v>62982.86</v>
      </c>
      <c r="G75">
        <v>1708475.92</v>
      </c>
      <c r="H75">
        <v>176269.45</v>
      </c>
      <c r="K75">
        <v>0</v>
      </c>
      <c r="L75">
        <v>78426.3</v>
      </c>
      <c r="N75">
        <v>0</v>
      </c>
      <c r="R75">
        <v>711736.89</v>
      </c>
      <c r="S75">
        <v>2241713.0099999998</v>
      </c>
      <c r="T75">
        <v>1305066.26</v>
      </c>
      <c r="U75">
        <v>318000</v>
      </c>
      <c r="X75">
        <v>593442.5</v>
      </c>
      <c r="Y75">
        <v>44300</v>
      </c>
      <c r="Z75">
        <v>994512.5</v>
      </c>
      <c r="AB75">
        <v>3160</v>
      </c>
      <c r="AC75">
        <v>508173.7</v>
      </c>
      <c r="AD75">
        <v>188194</v>
      </c>
    </row>
    <row r="76" spans="1:34" x14ac:dyDescent="0.25">
      <c r="A76" t="s">
        <v>2188</v>
      </c>
      <c r="B76">
        <v>1216497.49</v>
      </c>
      <c r="C76">
        <v>265967.5</v>
      </c>
      <c r="D76">
        <v>59237.7</v>
      </c>
      <c r="G76">
        <v>489555.1</v>
      </c>
      <c r="H76">
        <v>262525.17</v>
      </c>
      <c r="K76">
        <v>4422</v>
      </c>
      <c r="L76">
        <v>96985.88</v>
      </c>
      <c r="M76">
        <v>69600</v>
      </c>
      <c r="N76">
        <v>31508.799999999999</v>
      </c>
      <c r="P76">
        <v>444</v>
      </c>
      <c r="R76">
        <v>184506.58</v>
      </c>
      <c r="S76">
        <v>1881918.88</v>
      </c>
      <c r="T76">
        <v>1109352.01</v>
      </c>
      <c r="X76">
        <v>505365</v>
      </c>
      <c r="Z76">
        <v>705240</v>
      </c>
      <c r="AA76">
        <v>7191</v>
      </c>
      <c r="AC76">
        <v>638488.68999999994</v>
      </c>
      <c r="AD76">
        <v>51840.5</v>
      </c>
      <c r="AE76">
        <v>187560</v>
      </c>
    </row>
    <row r="77" spans="1:34" x14ac:dyDescent="0.25">
      <c r="A77" t="s">
        <v>2189</v>
      </c>
      <c r="B77">
        <v>322104.81</v>
      </c>
      <c r="C77">
        <v>192950.25</v>
      </c>
      <c r="D77">
        <v>118026.89</v>
      </c>
      <c r="G77">
        <v>1117484.55</v>
      </c>
      <c r="H77">
        <v>1368569.12</v>
      </c>
      <c r="K77">
        <v>51750</v>
      </c>
      <c r="L77">
        <v>68286.59</v>
      </c>
      <c r="M77">
        <v>151839</v>
      </c>
      <c r="N77">
        <v>0</v>
      </c>
      <c r="P77">
        <v>5000</v>
      </c>
      <c r="R77">
        <v>974068.45</v>
      </c>
      <c r="S77">
        <v>1941230.36</v>
      </c>
      <c r="T77">
        <v>668485.81000000006</v>
      </c>
      <c r="X77">
        <v>192010</v>
      </c>
      <c r="Y77">
        <v>16000</v>
      </c>
      <c r="Z77">
        <v>563738</v>
      </c>
      <c r="AA77">
        <v>4553</v>
      </c>
      <c r="AC77">
        <v>376919.2</v>
      </c>
      <c r="AD77">
        <v>4324.3900000000003</v>
      </c>
    </row>
    <row r="78" spans="1:34" x14ac:dyDescent="0.25">
      <c r="A78" t="s">
        <v>2190</v>
      </c>
      <c r="B78">
        <v>1479990.43</v>
      </c>
      <c r="C78">
        <v>340172.45</v>
      </c>
      <c r="D78">
        <v>239372.52</v>
      </c>
      <c r="G78">
        <v>261652.89</v>
      </c>
      <c r="H78">
        <v>752262.91</v>
      </c>
      <c r="K78">
        <v>243150</v>
      </c>
      <c r="L78">
        <v>152795.38</v>
      </c>
      <c r="M78">
        <v>800880</v>
      </c>
      <c r="N78">
        <v>23615.63</v>
      </c>
      <c r="P78">
        <v>5000</v>
      </c>
      <c r="R78">
        <v>138892.07</v>
      </c>
      <c r="S78">
        <v>1940061.77</v>
      </c>
      <c r="T78">
        <v>880611.54</v>
      </c>
      <c r="X78">
        <v>637294</v>
      </c>
      <c r="Y78">
        <v>20200</v>
      </c>
      <c r="Z78">
        <v>1026793</v>
      </c>
      <c r="AA78">
        <v>5820</v>
      </c>
      <c r="AC78">
        <v>693447.54</v>
      </c>
      <c r="AD78">
        <v>42988.65</v>
      </c>
    </row>
    <row r="79" spans="1:34" x14ac:dyDescent="0.25">
      <c r="A79" t="s">
        <v>2191</v>
      </c>
      <c r="B79">
        <v>1054091.6100000001</v>
      </c>
      <c r="C79">
        <v>745032.79</v>
      </c>
      <c r="D79">
        <v>55781.74</v>
      </c>
      <c r="G79">
        <v>303004</v>
      </c>
      <c r="H79">
        <v>846557.84</v>
      </c>
      <c r="K79">
        <v>7680</v>
      </c>
      <c r="L79">
        <v>90375.64</v>
      </c>
      <c r="N79">
        <v>6117</v>
      </c>
      <c r="R79">
        <v>303139.96999999997</v>
      </c>
      <c r="S79">
        <v>2076384.94</v>
      </c>
      <c r="T79">
        <v>1149230.1499999999</v>
      </c>
      <c r="X79">
        <v>414907.5</v>
      </c>
      <c r="Z79">
        <v>752837.5</v>
      </c>
      <c r="AA79">
        <v>3784</v>
      </c>
      <c r="AC79">
        <v>281745.71999999997</v>
      </c>
      <c r="AD79">
        <v>5000</v>
      </c>
    </row>
    <row r="80" spans="1:34" x14ac:dyDescent="0.25">
      <c r="A80" t="s">
        <v>2192</v>
      </c>
      <c r="B80">
        <v>497281.24</v>
      </c>
      <c r="C80">
        <v>0</v>
      </c>
      <c r="D80">
        <v>114461.84</v>
      </c>
      <c r="G80">
        <v>-852611.84</v>
      </c>
      <c r="H80">
        <v>-323954.69</v>
      </c>
      <c r="K80">
        <v>33700</v>
      </c>
      <c r="L80">
        <v>19174.400000000001</v>
      </c>
      <c r="M80">
        <v>103190</v>
      </c>
      <c r="N80">
        <v>4684</v>
      </c>
      <c r="P80">
        <v>10000</v>
      </c>
      <c r="R80">
        <v>-2661556.98</v>
      </c>
      <c r="S80">
        <v>1879892.65</v>
      </c>
      <c r="T80">
        <v>669381.04</v>
      </c>
      <c r="V80">
        <v>8010</v>
      </c>
      <c r="X80">
        <v>508352.5</v>
      </c>
      <c r="Z80">
        <v>756944.5</v>
      </c>
      <c r="AA80">
        <v>4433</v>
      </c>
      <c r="AC80">
        <v>323532.15999999997</v>
      </c>
      <c r="AD80">
        <v>54741.4</v>
      </c>
    </row>
    <row r="81" spans="1:34" x14ac:dyDescent="0.25">
      <c r="A81" t="s">
        <v>2193</v>
      </c>
      <c r="B81">
        <v>217619.03</v>
      </c>
      <c r="C81">
        <v>111078</v>
      </c>
      <c r="D81">
        <v>63199.91</v>
      </c>
      <c r="G81">
        <v>-14002.92</v>
      </c>
      <c r="H81">
        <v>544448.31999999995</v>
      </c>
      <c r="K81">
        <v>2500</v>
      </c>
      <c r="L81">
        <v>105392.6</v>
      </c>
      <c r="M81">
        <v>183445</v>
      </c>
      <c r="N81">
        <v>59207.83</v>
      </c>
      <c r="R81">
        <v>-1088461.51</v>
      </c>
      <c r="S81">
        <v>1840507.51</v>
      </c>
      <c r="T81">
        <v>541309.77</v>
      </c>
      <c r="X81">
        <v>464400</v>
      </c>
      <c r="Y81">
        <v>85345</v>
      </c>
      <c r="Z81">
        <v>779298</v>
      </c>
      <c r="AA81">
        <v>8092</v>
      </c>
      <c r="AC81">
        <v>443342.51</v>
      </c>
      <c r="AD81">
        <v>40571.35</v>
      </c>
    </row>
    <row r="82" spans="1:34" x14ac:dyDescent="0.25">
      <c r="A82" t="s">
        <v>2194</v>
      </c>
      <c r="B82">
        <v>291352.2</v>
      </c>
      <c r="C82">
        <v>212083.55</v>
      </c>
      <c r="D82">
        <v>14086.15</v>
      </c>
      <c r="G82">
        <v>1870068.31</v>
      </c>
      <c r="H82">
        <v>110014.41</v>
      </c>
      <c r="K82">
        <v>5500</v>
      </c>
      <c r="L82">
        <v>100465</v>
      </c>
      <c r="M82">
        <v>138000</v>
      </c>
      <c r="N82">
        <v>50</v>
      </c>
      <c r="R82">
        <v>199618.18</v>
      </c>
      <c r="S82">
        <v>2241713.0099999998</v>
      </c>
      <c r="T82">
        <v>403130.12</v>
      </c>
      <c r="V82">
        <v>11.91</v>
      </c>
      <c r="X82">
        <v>454045.5</v>
      </c>
      <c r="Y82">
        <v>23500</v>
      </c>
      <c r="Z82">
        <v>682666.5</v>
      </c>
      <c r="AA82">
        <v>2680</v>
      </c>
      <c r="AB82">
        <v>2444</v>
      </c>
      <c r="AC82">
        <v>164190.32</v>
      </c>
      <c r="AD82">
        <v>216448.28</v>
      </c>
    </row>
    <row r="83" spans="1:34" x14ac:dyDescent="0.25">
      <c r="A83" t="s">
        <v>2195</v>
      </c>
      <c r="B83">
        <v>459369.3</v>
      </c>
      <c r="C83">
        <v>52064.99</v>
      </c>
      <c r="D83">
        <v>55078.68</v>
      </c>
      <c r="G83">
        <v>2</v>
      </c>
      <c r="H83">
        <v>115482.88</v>
      </c>
      <c r="K83">
        <v>73400</v>
      </c>
      <c r="L83">
        <v>125613</v>
      </c>
      <c r="M83">
        <v>42500</v>
      </c>
      <c r="N83">
        <v>0</v>
      </c>
      <c r="R83">
        <v>-2512042.86</v>
      </c>
      <c r="S83">
        <v>3200752.69</v>
      </c>
      <c r="T83">
        <v>480368.48</v>
      </c>
      <c r="U83">
        <v>18800</v>
      </c>
      <c r="X83">
        <v>234139.5</v>
      </c>
      <c r="Y83">
        <v>21200</v>
      </c>
      <c r="Z83">
        <v>448682.5</v>
      </c>
      <c r="AB83">
        <v>70515.17</v>
      </c>
      <c r="AC83">
        <v>375271.61</v>
      </c>
      <c r="AD83">
        <v>108263.67999999999</v>
      </c>
    </row>
    <row r="84" spans="1:34" x14ac:dyDescent="0.25">
      <c r="A84" t="s">
        <v>2196</v>
      </c>
      <c r="B84">
        <v>671236.29</v>
      </c>
      <c r="C84">
        <v>104083.98</v>
      </c>
      <c r="D84">
        <v>63968.7</v>
      </c>
      <c r="G84">
        <v>-349141.04</v>
      </c>
      <c r="H84">
        <v>608390.69999999995</v>
      </c>
      <c r="K84">
        <v>0</v>
      </c>
      <c r="L84">
        <v>44549.75</v>
      </c>
      <c r="N84">
        <v>16.260000000000002</v>
      </c>
      <c r="P84">
        <v>68430</v>
      </c>
      <c r="R84">
        <v>185633.97</v>
      </c>
      <c r="S84">
        <v>1037408.38</v>
      </c>
      <c r="T84">
        <v>484770.87</v>
      </c>
      <c r="U84">
        <v>93700</v>
      </c>
      <c r="X84">
        <v>483595</v>
      </c>
      <c r="Y84">
        <v>20050</v>
      </c>
      <c r="Z84">
        <v>671985.38</v>
      </c>
      <c r="AA84">
        <v>14465</v>
      </c>
      <c r="AC84">
        <v>454128.44</v>
      </c>
      <c r="AD84">
        <v>127857.22</v>
      </c>
      <c r="AH84">
        <v>51179.56</v>
      </c>
    </row>
    <row r="85" spans="1:34" x14ac:dyDescent="0.25">
      <c r="A85" t="s">
        <v>2197</v>
      </c>
      <c r="B85">
        <v>2882996.12</v>
      </c>
      <c r="C85">
        <v>48195.34</v>
      </c>
      <c r="D85">
        <v>116432.92</v>
      </c>
      <c r="G85">
        <v>1378934.11</v>
      </c>
      <c r="H85">
        <v>982904.21</v>
      </c>
      <c r="K85">
        <v>4250</v>
      </c>
      <c r="L85">
        <v>69360</v>
      </c>
      <c r="N85">
        <v>36265.040000000001</v>
      </c>
      <c r="R85">
        <v>2273671.92</v>
      </c>
      <c r="S85">
        <v>3848145.72</v>
      </c>
      <c r="T85">
        <v>1067268.1399999999</v>
      </c>
      <c r="U85">
        <v>116240</v>
      </c>
      <c r="X85">
        <v>644364</v>
      </c>
      <c r="Y85">
        <v>34086.5</v>
      </c>
      <c r="Z85">
        <v>1111264.5</v>
      </c>
      <c r="AA85">
        <v>1105</v>
      </c>
      <c r="AC85">
        <v>1160454.02</v>
      </c>
      <c r="AD85">
        <v>304625.99</v>
      </c>
      <c r="AH85">
        <v>106739.11</v>
      </c>
    </row>
    <row r="86" spans="1:34" x14ac:dyDescent="0.25">
      <c r="A86" t="s">
        <v>2198</v>
      </c>
      <c r="B86">
        <v>5357258.1399999997</v>
      </c>
      <c r="C86">
        <v>106399.87</v>
      </c>
      <c r="D86">
        <v>161968.57</v>
      </c>
      <c r="G86">
        <v>944414.61</v>
      </c>
      <c r="H86">
        <v>604969.06999999995</v>
      </c>
      <c r="K86">
        <v>20910.25</v>
      </c>
      <c r="L86">
        <v>60733.77</v>
      </c>
      <c r="N86">
        <v>401011.99</v>
      </c>
      <c r="P86">
        <v>273690</v>
      </c>
      <c r="R86">
        <v>4411926.8600000003</v>
      </c>
      <c r="S86">
        <v>2477300.52</v>
      </c>
      <c r="T86">
        <v>829504.75</v>
      </c>
      <c r="X86">
        <v>1048839</v>
      </c>
      <c r="Y86">
        <v>40700</v>
      </c>
      <c r="Z86">
        <v>1334394</v>
      </c>
      <c r="AB86">
        <v>3668</v>
      </c>
      <c r="AC86">
        <v>683240.7</v>
      </c>
      <c r="AD86">
        <v>156080.82</v>
      </c>
      <c r="AH86">
        <v>212223.35999999999</v>
      </c>
    </row>
    <row r="87" spans="1:34" x14ac:dyDescent="0.25">
      <c r="A87" t="s">
        <v>2199</v>
      </c>
      <c r="B87">
        <v>818883.04</v>
      </c>
      <c r="C87">
        <v>187972.68</v>
      </c>
      <c r="D87">
        <v>250484.59</v>
      </c>
      <c r="G87">
        <v>678177.54</v>
      </c>
      <c r="H87">
        <v>1004187.79</v>
      </c>
      <c r="K87">
        <v>4480</v>
      </c>
      <c r="L87">
        <v>67476.399999999994</v>
      </c>
      <c r="N87">
        <v>11991.23</v>
      </c>
      <c r="P87">
        <v>514781.8</v>
      </c>
      <c r="Q87">
        <v>736.99</v>
      </c>
      <c r="R87">
        <v>1409101.88</v>
      </c>
      <c r="S87">
        <v>1537645.9</v>
      </c>
      <c r="T87">
        <v>760653.56</v>
      </c>
      <c r="U87">
        <v>97500</v>
      </c>
      <c r="X87">
        <v>911204.5</v>
      </c>
      <c r="Y87">
        <v>17500</v>
      </c>
      <c r="Z87">
        <v>1265124.5</v>
      </c>
      <c r="AA87">
        <v>4430</v>
      </c>
      <c r="AB87">
        <v>13800</v>
      </c>
      <c r="AC87">
        <v>931547.62</v>
      </c>
      <c r="AD87">
        <v>144092.60999999999</v>
      </c>
      <c r="AH87">
        <v>34371.89</v>
      </c>
    </row>
    <row r="88" spans="1:34" x14ac:dyDescent="0.25">
      <c r="A88" t="s">
        <v>2200</v>
      </c>
      <c r="B88">
        <v>1164829.77</v>
      </c>
      <c r="C88">
        <v>177781.6</v>
      </c>
      <c r="D88">
        <v>145963.59</v>
      </c>
      <c r="G88">
        <v>1968492.99</v>
      </c>
      <c r="H88">
        <v>992162.67</v>
      </c>
      <c r="K88">
        <v>244023</v>
      </c>
      <c r="L88">
        <v>55030</v>
      </c>
      <c r="N88">
        <v>37362.33</v>
      </c>
      <c r="R88">
        <v>1533535.16</v>
      </c>
      <c r="S88">
        <v>1677376.63</v>
      </c>
      <c r="T88">
        <v>1909156.6</v>
      </c>
      <c r="U88">
        <v>32000</v>
      </c>
      <c r="X88">
        <v>799925</v>
      </c>
      <c r="Y88">
        <v>36097.25</v>
      </c>
      <c r="Z88">
        <v>1172378.25</v>
      </c>
      <c r="AB88">
        <v>9965</v>
      </c>
      <c r="AC88">
        <v>503234.99</v>
      </c>
      <c r="AD88">
        <v>166970.87</v>
      </c>
      <c r="AH88">
        <v>22726.240000000002</v>
      </c>
    </row>
    <row r="89" spans="1:34" x14ac:dyDescent="0.25">
      <c r="A89" t="s">
        <v>2201</v>
      </c>
      <c r="B89">
        <v>2291841.66</v>
      </c>
      <c r="C89">
        <v>334749.3</v>
      </c>
      <c r="D89">
        <v>191152.62</v>
      </c>
      <c r="G89">
        <v>493515.07</v>
      </c>
      <c r="H89">
        <v>703078.18</v>
      </c>
      <c r="K89">
        <v>0</v>
      </c>
      <c r="L89">
        <v>78320</v>
      </c>
      <c r="N89">
        <v>277292.34000000003</v>
      </c>
      <c r="R89">
        <v>1893595.71</v>
      </c>
      <c r="S89">
        <v>1937621.24</v>
      </c>
      <c r="T89">
        <v>1151221.81</v>
      </c>
      <c r="X89">
        <v>466921</v>
      </c>
      <c r="Y89">
        <v>19800</v>
      </c>
      <c r="Z89">
        <v>852779</v>
      </c>
      <c r="AA89">
        <v>42530</v>
      </c>
      <c r="AC89">
        <v>703471.13</v>
      </c>
      <c r="AD89">
        <v>117831.16</v>
      </c>
      <c r="AH89">
        <v>93823.98</v>
      </c>
    </row>
    <row r="90" spans="1:34" x14ac:dyDescent="0.25">
      <c r="A90" t="s">
        <v>2202</v>
      </c>
      <c r="B90">
        <v>869568.2</v>
      </c>
      <c r="C90">
        <v>15661.84</v>
      </c>
      <c r="D90">
        <v>136345.88</v>
      </c>
      <c r="G90">
        <v>452301.31</v>
      </c>
      <c r="H90">
        <v>912584.41</v>
      </c>
      <c r="K90">
        <v>4400</v>
      </c>
      <c r="L90">
        <v>45200</v>
      </c>
      <c r="M90">
        <v>10946</v>
      </c>
      <c r="N90">
        <v>151969.67000000001</v>
      </c>
      <c r="P90">
        <v>5822.33</v>
      </c>
      <c r="Q90">
        <v>-267452.31</v>
      </c>
      <c r="R90">
        <v>-1369579</v>
      </c>
      <c r="S90">
        <v>4355323.6100000003</v>
      </c>
      <c r="T90">
        <v>457637.35</v>
      </c>
      <c r="X90">
        <v>636066</v>
      </c>
      <c r="Y90">
        <v>4500</v>
      </c>
      <c r="Z90">
        <v>805566</v>
      </c>
      <c r="AA90">
        <v>13717</v>
      </c>
      <c r="AC90">
        <v>657558.77</v>
      </c>
      <c r="AD90">
        <v>130284.7</v>
      </c>
      <c r="AH90">
        <v>41245.54</v>
      </c>
    </row>
    <row r="91" spans="1:34" x14ac:dyDescent="0.25">
      <c r="A91" t="s">
        <v>2203</v>
      </c>
      <c r="B91">
        <v>2349570.8199999998</v>
      </c>
      <c r="C91">
        <v>124994.26</v>
      </c>
      <c r="D91">
        <v>179985.27</v>
      </c>
      <c r="G91">
        <v>599726.69999999995</v>
      </c>
      <c r="H91">
        <v>899606.5</v>
      </c>
      <c r="K91">
        <v>49800</v>
      </c>
      <c r="L91">
        <v>82689.81</v>
      </c>
      <c r="N91">
        <v>1193.52</v>
      </c>
      <c r="R91">
        <v>1807355.92</v>
      </c>
      <c r="S91">
        <v>2312272.9300000002</v>
      </c>
      <c r="T91">
        <v>1111787.54</v>
      </c>
      <c r="X91">
        <v>1497781.9</v>
      </c>
      <c r="Y91">
        <v>32350</v>
      </c>
      <c r="Z91">
        <v>1831313.9</v>
      </c>
      <c r="AC91">
        <v>633057.82999999996</v>
      </c>
      <c r="AD91">
        <v>168072.38</v>
      </c>
      <c r="AE91">
        <v>6000</v>
      </c>
      <c r="AH91">
        <v>102903.96</v>
      </c>
    </row>
    <row r="92" spans="1:34" x14ac:dyDescent="0.25">
      <c r="A92" t="s">
        <v>2204</v>
      </c>
      <c r="B92">
        <v>1886932.68</v>
      </c>
      <c r="C92">
        <v>122491.8</v>
      </c>
      <c r="D92">
        <v>55750.93</v>
      </c>
      <c r="G92">
        <v>681231.51</v>
      </c>
      <c r="H92">
        <v>917613.54</v>
      </c>
      <c r="K92">
        <v>5000</v>
      </c>
      <c r="L92">
        <v>47327</v>
      </c>
      <c r="N92">
        <v>45.37</v>
      </c>
      <c r="R92">
        <v>2210831.61</v>
      </c>
      <c r="S92">
        <v>1586779.38</v>
      </c>
      <c r="T92">
        <v>661202.21</v>
      </c>
      <c r="X92">
        <v>841825</v>
      </c>
      <c r="Y92">
        <v>19743</v>
      </c>
      <c r="Z92">
        <v>1051218</v>
      </c>
      <c r="AA92">
        <v>7535</v>
      </c>
      <c r="AC92">
        <v>446200.22</v>
      </c>
      <c r="AD92">
        <v>154377.10999999999</v>
      </c>
      <c r="AH92">
        <v>49402.78</v>
      </c>
    </row>
    <row r="93" spans="1:34" x14ac:dyDescent="0.25">
      <c r="A93" t="s">
        <v>2205</v>
      </c>
      <c r="B93">
        <v>2542750.85</v>
      </c>
      <c r="C93">
        <v>158609.29</v>
      </c>
      <c r="D93">
        <v>158220.79</v>
      </c>
      <c r="G93">
        <v>969024.37</v>
      </c>
      <c r="H93">
        <v>695389.88</v>
      </c>
      <c r="K93">
        <v>1500</v>
      </c>
      <c r="L93">
        <v>47939.93</v>
      </c>
      <c r="N93">
        <v>111.32</v>
      </c>
      <c r="R93">
        <v>347048.61</v>
      </c>
      <c r="S93">
        <v>4249528.84</v>
      </c>
      <c r="T93">
        <v>828036.35</v>
      </c>
      <c r="U93">
        <v>14400</v>
      </c>
      <c r="X93">
        <v>857287.5</v>
      </c>
      <c r="Y93">
        <v>16550</v>
      </c>
      <c r="Z93">
        <v>1014606.5</v>
      </c>
      <c r="AA93">
        <v>9105</v>
      </c>
      <c r="AC93">
        <v>608852.81999999995</v>
      </c>
      <c r="AD93">
        <v>169479.95</v>
      </c>
      <c r="AH93">
        <v>36363.1</v>
      </c>
    </row>
    <row r="94" spans="1:34" x14ac:dyDescent="0.25">
      <c r="A94" t="s">
        <v>2206</v>
      </c>
      <c r="B94">
        <v>1763699.19</v>
      </c>
      <c r="C94">
        <v>74853.89</v>
      </c>
      <c r="D94">
        <v>103570.77</v>
      </c>
      <c r="G94">
        <v>440799.23</v>
      </c>
      <c r="H94">
        <v>1237695.6399999999</v>
      </c>
      <c r="K94">
        <v>13493</v>
      </c>
      <c r="L94">
        <v>52530</v>
      </c>
      <c r="N94">
        <v>247.47</v>
      </c>
      <c r="R94">
        <v>1964793.28</v>
      </c>
      <c r="S94">
        <v>1939533.85</v>
      </c>
      <c r="T94">
        <v>629909.06000000006</v>
      </c>
      <c r="U94">
        <v>112251</v>
      </c>
      <c r="X94">
        <v>575996.05000000005</v>
      </c>
      <c r="Y94">
        <v>21028.25</v>
      </c>
      <c r="Z94">
        <v>887371.3</v>
      </c>
      <c r="AA94">
        <v>2210</v>
      </c>
      <c r="AC94">
        <v>519256.69</v>
      </c>
      <c r="AD94">
        <v>210551.28</v>
      </c>
      <c r="AH94">
        <v>69773.97</v>
      </c>
    </row>
    <row r="95" spans="1:34" x14ac:dyDescent="0.25">
      <c r="A95" t="s">
        <v>2207</v>
      </c>
      <c r="B95">
        <v>716313.1</v>
      </c>
      <c r="C95">
        <v>102056.26</v>
      </c>
      <c r="D95">
        <v>139354.19</v>
      </c>
      <c r="G95">
        <v>1351174.17</v>
      </c>
      <c r="H95">
        <v>1287014.19</v>
      </c>
      <c r="K95">
        <v>4770</v>
      </c>
      <c r="L95">
        <v>55658.3</v>
      </c>
      <c r="N95">
        <v>192067.5</v>
      </c>
      <c r="R95">
        <v>1390130.59</v>
      </c>
      <c r="S95">
        <v>2506558.63</v>
      </c>
      <c r="T95">
        <v>814758.42</v>
      </c>
      <c r="U95">
        <v>11000</v>
      </c>
      <c r="X95">
        <v>727871.3</v>
      </c>
      <c r="Y95">
        <v>34600</v>
      </c>
      <c r="Z95">
        <v>965404.3</v>
      </c>
      <c r="AB95">
        <v>6195</v>
      </c>
      <c r="AC95">
        <v>604240.32999999996</v>
      </c>
      <c r="AD95">
        <v>529170.81999999995</v>
      </c>
      <c r="AH95">
        <v>36492.379999999997</v>
      </c>
    </row>
    <row r="96" spans="1:34" x14ac:dyDescent="0.25">
      <c r="A96" t="s">
        <v>2208</v>
      </c>
      <c r="B96">
        <v>2547737.9700000002</v>
      </c>
      <c r="C96">
        <v>249534.07</v>
      </c>
      <c r="D96">
        <v>106133.62</v>
      </c>
      <c r="G96">
        <v>2268134.12</v>
      </c>
      <c r="H96">
        <v>1090136.71</v>
      </c>
      <c r="K96">
        <v>7200</v>
      </c>
      <c r="L96">
        <v>69069.72</v>
      </c>
      <c r="N96">
        <v>162.83000000000001</v>
      </c>
      <c r="R96">
        <v>5038107.71</v>
      </c>
      <c r="S96">
        <v>1606333.65</v>
      </c>
      <c r="T96">
        <v>771255</v>
      </c>
      <c r="X96">
        <v>1086645</v>
      </c>
      <c r="Y96">
        <v>37537.75</v>
      </c>
      <c r="Z96">
        <v>1466256.75</v>
      </c>
      <c r="AA96">
        <v>5225</v>
      </c>
      <c r="AC96">
        <v>593522.11</v>
      </c>
      <c r="AD96">
        <v>216965.12</v>
      </c>
      <c r="AE96">
        <v>6000</v>
      </c>
      <c r="AH96">
        <v>66666.19</v>
      </c>
    </row>
    <row r="97" spans="1:34" x14ac:dyDescent="0.25">
      <c r="A97" t="s">
        <v>2209</v>
      </c>
      <c r="B97">
        <v>1722321.88</v>
      </c>
      <c r="C97">
        <v>121634.3</v>
      </c>
      <c r="D97">
        <v>91148.32</v>
      </c>
      <c r="G97">
        <v>833551.48</v>
      </c>
      <c r="H97">
        <v>894049.71</v>
      </c>
      <c r="K97">
        <v>4600</v>
      </c>
      <c r="L97">
        <v>44003.01</v>
      </c>
      <c r="N97">
        <v>110.19</v>
      </c>
      <c r="P97">
        <v>0</v>
      </c>
      <c r="R97">
        <v>1189316.1499999999</v>
      </c>
      <c r="S97">
        <v>2538238.23</v>
      </c>
      <c r="T97">
        <v>761305.1</v>
      </c>
      <c r="X97">
        <v>368248.6</v>
      </c>
      <c r="Y97">
        <v>16800</v>
      </c>
      <c r="Z97">
        <v>693433.6</v>
      </c>
      <c r="AA97">
        <v>2000</v>
      </c>
      <c r="AB97">
        <v>5285</v>
      </c>
      <c r="AC97">
        <v>384586.85</v>
      </c>
      <c r="AD97">
        <v>137136.16</v>
      </c>
      <c r="AH97">
        <v>37473.980000000003</v>
      </c>
    </row>
    <row r="98" spans="1:34" x14ac:dyDescent="0.25">
      <c r="A98" t="s">
        <v>2210</v>
      </c>
      <c r="B98">
        <v>1009866.65</v>
      </c>
      <c r="C98">
        <v>26390.69</v>
      </c>
      <c r="D98">
        <v>154814.76</v>
      </c>
      <c r="G98">
        <v>913454.55</v>
      </c>
      <c r="H98">
        <v>331603.15999999997</v>
      </c>
      <c r="K98">
        <v>0</v>
      </c>
      <c r="L98">
        <v>35275</v>
      </c>
      <c r="N98">
        <v>9830</v>
      </c>
      <c r="P98">
        <v>22000</v>
      </c>
      <c r="R98">
        <v>489524.43</v>
      </c>
      <c r="S98">
        <v>1774553.91</v>
      </c>
      <c r="T98">
        <v>804415.62</v>
      </c>
      <c r="X98">
        <v>624996</v>
      </c>
      <c r="Y98">
        <v>39600</v>
      </c>
      <c r="Z98">
        <v>833783</v>
      </c>
      <c r="AA98">
        <v>4964</v>
      </c>
      <c r="AB98">
        <v>5143</v>
      </c>
      <c r="AC98">
        <v>405792.49</v>
      </c>
      <c r="AD98">
        <v>70978.37</v>
      </c>
      <c r="AH98">
        <v>43404.29</v>
      </c>
    </row>
    <row r="99" spans="1:34" x14ac:dyDescent="0.25">
      <c r="A99" t="s">
        <v>2211</v>
      </c>
      <c r="B99">
        <v>2374976.69</v>
      </c>
      <c r="C99">
        <v>180713.19</v>
      </c>
      <c r="D99">
        <v>83915.63</v>
      </c>
      <c r="G99">
        <v>54800.959999999999</v>
      </c>
      <c r="H99">
        <v>507126.83</v>
      </c>
      <c r="K99">
        <v>0</v>
      </c>
      <c r="L99">
        <v>0</v>
      </c>
      <c r="N99">
        <v>0</v>
      </c>
      <c r="R99">
        <v>1436138.58</v>
      </c>
      <c r="S99">
        <v>1563007.5</v>
      </c>
      <c r="T99">
        <v>1408437.86</v>
      </c>
      <c r="U99">
        <v>255890</v>
      </c>
      <c r="X99">
        <v>1011240</v>
      </c>
      <c r="Y99">
        <v>57600</v>
      </c>
      <c r="Z99">
        <v>1272373</v>
      </c>
      <c r="AA99">
        <v>7480</v>
      </c>
      <c r="AC99">
        <v>1088529.8400000001</v>
      </c>
      <c r="AD99">
        <v>114861.74</v>
      </c>
      <c r="AH99">
        <v>47536.06</v>
      </c>
    </row>
    <row r="100" spans="1:34" x14ac:dyDescent="0.25">
      <c r="A100" t="s">
        <v>2212</v>
      </c>
      <c r="B100">
        <v>2429790.5099999998</v>
      </c>
      <c r="C100">
        <v>126096.79</v>
      </c>
      <c r="D100">
        <v>66564.78</v>
      </c>
      <c r="G100">
        <v>487723.4</v>
      </c>
      <c r="H100">
        <v>309484.33</v>
      </c>
      <c r="K100">
        <v>2000</v>
      </c>
      <c r="L100">
        <v>23190</v>
      </c>
      <c r="N100">
        <v>9602.5</v>
      </c>
      <c r="R100">
        <v>-197128.74</v>
      </c>
      <c r="S100">
        <v>2046781.46</v>
      </c>
      <c r="T100">
        <v>674789.68</v>
      </c>
      <c r="U100">
        <v>1599500</v>
      </c>
      <c r="X100">
        <v>671168.7</v>
      </c>
      <c r="Z100">
        <v>842603.7</v>
      </c>
      <c r="AA100">
        <v>8173.12</v>
      </c>
      <c r="AC100">
        <v>439315.21</v>
      </c>
      <c r="AD100">
        <v>112351.11</v>
      </c>
      <c r="AH100">
        <v>7800.65</v>
      </c>
    </row>
    <row r="101" spans="1:34" x14ac:dyDescent="0.25">
      <c r="A101" t="s">
        <v>2213</v>
      </c>
      <c r="B101">
        <v>1072028.96</v>
      </c>
      <c r="C101">
        <v>108647.9</v>
      </c>
      <c r="D101">
        <v>89945.87</v>
      </c>
      <c r="G101">
        <v>408358.06</v>
      </c>
      <c r="H101">
        <v>303819.94</v>
      </c>
      <c r="K101">
        <v>0</v>
      </c>
      <c r="L101">
        <v>43247</v>
      </c>
      <c r="N101">
        <v>9830</v>
      </c>
      <c r="R101">
        <v>-1264598.3600000001</v>
      </c>
      <c r="S101">
        <v>3243756.17</v>
      </c>
      <c r="T101">
        <v>632422.04</v>
      </c>
      <c r="X101">
        <v>519452.5</v>
      </c>
      <c r="Y101">
        <v>26600</v>
      </c>
      <c r="Z101">
        <v>692047.5</v>
      </c>
      <c r="AA101">
        <v>12102</v>
      </c>
      <c r="AC101">
        <v>366945.51</v>
      </c>
      <c r="AD101">
        <v>132553.41</v>
      </c>
      <c r="AH101">
        <v>24260.2</v>
      </c>
    </row>
    <row r="102" spans="1:34" x14ac:dyDescent="0.25">
      <c r="A102" t="s">
        <v>2214</v>
      </c>
      <c r="B102">
        <v>570830.96</v>
      </c>
      <c r="C102">
        <v>133382.34</v>
      </c>
      <c r="D102">
        <v>42528.7</v>
      </c>
      <c r="G102">
        <v>354987.6</v>
      </c>
      <c r="H102">
        <v>255618.63</v>
      </c>
      <c r="K102">
        <v>4000</v>
      </c>
      <c r="L102">
        <v>28730</v>
      </c>
      <c r="M102">
        <v>59710</v>
      </c>
      <c r="N102">
        <v>10513.09</v>
      </c>
      <c r="R102">
        <v>137567.22</v>
      </c>
      <c r="S102">
        <v>1107597.06</v>
      </c>
      <c r="T102">
        <v>514978.29</v>
      </c>
      <c r="U102">
        <v>72290</v>
      </c>
      <c r="X102">
        <v>452809</v>
      </c>
      <c r="Y102">
        <v>36000</v>
      </c>
      <c r="Z102">
        <v>565841</v>
      </c>
      <c r="AC102">
        <v>412489.32</v>
      </c>
      <c r="AD102">
        <v>88516.11</v>
      </c>
    </row>
    <row r="103" spans="1:34" x14ac:dyDescent="0.25">
      <c r="A103" t="s">
        <v>2216</v>
      </c>
      <c r="B103">
        <v>647845.93000000005</v>
      </c>
      <c r="C103">
        <v>7834</v>
      </c>
      <c r="D103">
        <v>46843.24</v>
      </c>
      <c r="G103">
        <v>990135.94</v>
      </c>
      <c r="H103">
        <v>139670.72</v>
      </c>
      <c r="K103">
        <v>2500</v>
      </c>
      <c r="L103">
        <v>62525</v>
      </c>
      <c r="N103">
        <v>22842.99</v>
      </c>
      <c r="P103">
        <v>68220</v>
      </c>
      <c r="R103">
        <v>248999.48</v>
      </c>
      <c r="S103">
        <v>1187793.3799999999</v>
      </c>
      <c r="T103">
        <v>774025.42</v>
      </c>
      <c r="X103">
        <v>590310</v>
      </c>
      <c r="Y103">
        <v>207540</v>
      </c>
      <c r="Z103">
        <v>849404</v>
      </c>
      <c r="AC103">
        <v>346246.26</v>
      </c>
      <c r="AD103">
        <v>83499.679999999993</v>
      </c>
      <c r="AH103">
        <v>53276.5</v>
      </c>
    </row>
    <row r="104" spans="1:34" x14ac:dyDescent="0.25">
      <c r="A104" t="s">
        <v>2217</v>
      </c>
      <c r="B104">
        <v>1059900.97</v>
      </c>
      <c r="C104">
        <v>16044.75</v>
      </c>
      <c r="D104">
        <v>194603.02</v>
      </c>
      <c r="G104">
        <v>-12517214.23</v>
      </c>
      <c r="H104">
        <v>665395.56999999995</v>
      </c>
      <c r="K104">
        <v>9000</v>
      </c>
      <c r="L104">
        <v>70311.100000000006</v>
      </c>
      <c r="N104">
        <v>2623.56</v>
      </c>
      <c r="R104">
        <v>-14768311.25</v>
      </c>
      <c r="S104">
        <v>4005245.62</v>
      </c>
      <c r="T104">
        <v>1319190.24</v>
      </c>
      <c r="X104">
        <v>1117350</v>
      </c>
      <c r="Y104">
        <v>72600</v>
      </c>
      <c r="Z104">
        <v>1506649</v>
      </c>
      <c r="AA104">
        <v>16780</v>
      </c>
      <c r="AC104">
        <v>742874.61</v>
      </c>
      <c r="AD104">
        <v>39322.379999999997</v>
      </c>
      <c r="AG104">
        <v>103653.2</v>
      </c>
    </row>
    <row r="105" spans="1:34" x14ac:dyDescent="0.25">
      <c r="A105" t="s">
        <v>2215</v>
      </c>
      <c r="B105">
        <v>472823.65</v>
      </c>
      <c r="C105">
        <v>48292.01</v>
      </c>
      <c r="D105">
        <v>26247.74</v>
      </c>
      <c r="G105">
        <v>693498.47</v>
      </c>
      <c r="H105">
        <v>147251.20000000001</v>
      </c>
      <c r="K105">
        <v>2000</v>
      </c>
      <c r="L105">
        <v>32230</v>
      </c>
      <c r="M105">
        <v>10095.41</v>
      </c>
      <c r="N105">
        <v>0</v>
      </c>
      <c r="R105">
        <v>-642617.74</v>
      </c>
      <c r="S105">
        <v>1695120.4</v>
      </c>
      <c r="T105">
        <v>619264.13</v>
      </c>
      <c r="U105">
        <v>142143.88</v>
      </c>
      <c r="X105">
        <v>453454.5</v>
      </c>
      <c r="Y105">
        <v>18400</v>
      </c>
      <c r="Z105">
        <v>570933.5</v>
      </c>
      <c r="AC105">
        <v>288319.48</v>
      </c>
      <c r="AD105">
        <v>82724.53</v>
      </c>
    </row>
    <row r="106" spans="1:34" x14ac:dyDescent="0.25">
      <c r="A106" t="s">
        <v>2218</v>
      </c>
      <c r="B106">
        <v>295300.84999999998</v>
      </c>
      <c r="C106">
        <v>15383.5</v>
      </c>
      <c r="D106">
        <v>35834.54</v>
      </c>
      <c r="G106">
        <v>1291791.3899999999</v>
      </c>
      <c r="H106">
        <v>356496.91</v>
      </c>
      <c r="K106">
        <v>128000</v>
      </c>
      <c r="L106">
        <v>127422.7</v>
      </c>
      <c r="M106">
        <v>48000</v>
      </c>
      <c r="N106">
        <v>470.61</v>
      </c>
      <c r="R106">
        <v>-463731.65</v>
      </c>
      <c r="S106">
        <v>2324775.44</v>
      </c>
      <c r="T106">
        <v>799624.81</v>
      </c>
      <c r="U106">
        <v>19000</v>
      </c>
      <c r="X106">
        <v>1377940</v>
      </c>
      <c r="Y106">
        <v>281800</v>
      </c>
      <c r="Z106">
        <v>1540571</v>
      </c>
      <c r="AC106">
        <v>880493.67</v>
      </c>
      <c r="AD106">
        <v>169362.3</v>
      </c>
      <c r="AG106">
        <v>58067.75</v>
      </c>
    </row>
    <row r="107" spans="1:34" x14ac:dyDescent="0.25">
      <c r="A107" t="s">
        <v>2219</v>
      </c>
      <c r="B107">
        <v>393604.2</v>
      </c>
      <c r="C107">
        <v>71031.8</v>
      </c>
      <c r="D107">
        <v>175829.26</v>
      </c>
      <c r="E107">
        <v>0</v>
      </c>
      <c r="F107">
        <v>0</v>
      </c>
      <c r="G107">
        <v>682563.83</v>
      </c>
      <c r="H107">
        <v>636978.13</v>
      </c>
      <c r="I107">
        <v>0</v>
      </c>
      <c r="J107">
        <v>0</v>
      </c>
      <c r="K107">
        <v>7000</v>
      </c>
      <c r="L107">
        <v>76388.19</v>
      </c>
      <c r="M107">
        <v>83550</v>
      </c>
      <c r="N107">
        <v>709.1</v>
      </c>
      <c r="O107">
        <v>0</v>
      </c>
      <c r="P107">
        <v>0</v>
      </c>
      <c r="Q107">
        <v>0</v>
      </c>
      <c r="R107">
        <v>-612641.48</v>
      </c>
      <c r="S107">
        <v>2620032.73</v>
      </c>
      <c r="T107">
        <v>357122.66</v>
      </c>
      <c r="U107">
        <v>173900</v>
      </c>
      <c r="V107">
        <v>66.64</v>
      </c>
      <c r="X107">
        <v>465800</v>
      </c>
      <c r="Y107">
        <v>836811.11</v>
      </c>
      <c r="Z107">
        <v>986838</v>
      </c>
      <c r="AA107">
        <v>44640</v>
      </c>
      <c r="AC107">
        <v>756321.23</v>
      </c>
      <c r="AD107">
        <v>148182.39999999999</v>
      </c>
      <c r="AH107">
        <v>112750.1</v>
      </c>
    </row>
    <row r="108" spans="1:34" x14ac:dyDescent="0.25">
      <c r="A108" t="s">
        <v>2220</v>
      </c>
      <c r="B108">
        <v>810975.22</v>
      </c>
      <c r="C108">
        <v>8090.53</v>
      </c>
      <c r="D108">
        <v>410669.4</v>
      </c>
      <c r="G108">
        <v>2</v>
      </c>
      <c r="H108">
        <v>122684.89</v>
      </c>
      <c r="K108">
        <v>39294</v>
      </c>
      <c r="L108">
        <v>45342.9</v>
      </c>
      <c r="N108">
        <v>4231.54</v>
      </c>
      <c r="P108">
        <v>168100</v>
      </c>
      <c r="R108">
        <v>-144937.70000000001</v>
      </c>
      <c r="S108">
        <v>961037.76</v>
      </c>
      <c r="T108">
        <v>1144967.1399999999</v>
      </c>
      <c r="U108">
        <v>126000</v>
      </c>
      <c r="X108">
        <v>611775.5</v>
      </c>
      <c r="Y108">
        <v>83927.67</v>
      </c>
      <c r="Z108">
        <v>861079.5</v>
      </c>
      <c r="AA108">
        <v>2000</v>
      </c>
      <c r="AC108">
        <v>710427.27</v>
      </c>
      <c r="AD108">
        <v>36925.129999999997</v>
      </c>
      <c r="AH108">
        <v>76884.87</v>
      </c>
    </row>
    <row r="109" spans="1:34" x14ac:dyDescent="0.25">
      <c r="A109" t="s">
        <v>2221</v>
      </c>
      <c r="B109">
        <v>1601312.84</v>
      </c>
      <c r="C109">
        <v>3005</v>
      </c>
      <c r="D109">
        <v>150854.78</v>
      </c>
      <c r="G109">
        <v>2</v>
      </c>
      <c r="H109">
        <v>453680.7</v>
      </c>
      <c r="K109">
        <v>4000</v>
      </c>
      <c r="L109">
        <v>71263.460000000006</v>
      </c>
      <c r="N109">
        <v>37.380000000000003</v>
      </c>
      <c r="P109">
        <v>567920</v>
      </c>
      <c r="R109">
        <v>1157937.92</v>
      </c>
      <c r="S109">
        <v>852668.5</v>
      </c>
      <c r="T109">
        <v>597548.93999999994</v>
      </c>
      <c r="X109">
        <v>766356.5</v>
      </c>
      <c r="Y109">
        <v>146523</v>
      </c>
      <c r="Z109">
        <v>944325.5</v>
      </c>
      <c r="AA109">
        <v>52740</v>
      </c>
      <c r="AC109">
        <v>605536.59</v>
      </c>
      <c r="AD109">
        <v>42329.29</v>
      </c>
      <c r="AH109">
        <v>310469</v>
      </c>
    </row>
    <row r="110" spans="1:34" x14ac:dyDescent="0.25">
      <c r="A110" t="s">
        <v>2222</v>
      </c>
      <c r="B110">
        <v>915941.28</v>
      </c>
      <c r="C110">
        <v>15300</v>
      </c>
      <c r="D110">
        <v>172424.41</v>
      </c>
      <c r="G110">
        <v>304519.34999999998</v>
      </c>
      <c r="H110">
        <v>124947.63</v>
      </c>
      <c r="K110">
        <v>8000</v>
      </c>
      <c r="L110">
        <v>54973.82</v>
      </c>
      <c r="N110">
        <v>250</v>
      </c>
      <c r="P110">
        <v>204035</v>
      </c>
      <c r="R110">
        <v>-661274.72</v>
      </c>
      <c r="S110">
        <v>1993338.97</v>
      </c>
      <c r="T110">
        <v>483539.36</v>
      </c>
      <c r="U110">
        <v>5000</v>
      </c>
      <c r="X110">
        <v>413430.5</v>
      </c>
      <c r="Y110">
        <v>38849.5</v>
      </c>
      <c r="Z110">
        <v>574035.5</v>
      </c>
      <c r="AA110">
        <v>6450</v>
      </c>
      <c r="AC110">
        <v>321089.49</v>
      </c>
      <c r="AD110">
        <v>51086.65</v>
      </c>
      <c r="AH110">
        <v>54348.12</v>
      </c>
    </row>
    <row r="111" spans="1:34" x14ac:dyDescent="0.25">
      <c r="A111" t="s">
        <v>2223</v>
      </c>
      <c r="B111">
        <v>1538822.08</v>
      </c>
      <c r="C111">
        <v>133912.46</v>
      </c>
      <c r="D111">
        <v>276665.90999999997</v>
      </c>
      <c r="G111">
        <v>5</v>
      </c>
      <c r="H111">
        <v>189653.79</v>
      </c>
      <c r="K111">
        <v>0</v>
      </c>
      <c r="L111">
        <v>77299.740000000005</v>
      </c>
      <c r="N111">
        <v>6349.22</v>
      </c>
      <c r="P111">
        <v>350276</v>
      </c>
      <c r="R111">
        <v>-1680269.81</v>
      </c>
      <c r="S111">
        <v>3276385.87</v>
      </c>
      <c r="T111">
        <v>456547.06</v>
      </c>
      <c r="X111">
        <v>586033.5</v>
      </c>
      <c r="Y111">
        <v>255931.04</v>
      </c>
      <c r="Z111">
        <v>795748.5</v>
      </c>
      <c r="AA111">
        <v>4096</v>
      </c>
      <c r="AC111">
        <v>344967.67999999999</v>
      </c>
      <c r="AD111">
        <v>13731.65</v>
      </c>
      <c r="AH111">
        <v>30949.55</v>
      </c>
    </row>
    <row r="112" spans="1:34" x14ac:dyDescent="0.25">
      <c r="A112" t="s">
        <v>2224</v>
      </c>
      <c r="B112">
        <v>1306286.1200000001</v>
      </c>
      <c r="C112">
        <v>12385.9</v>
      </c>
      <c r="D112">
        <v>135512.41</v>
      </c>
      <c r="G112">
        <v>220700.27</v>
      </c>
      <c r="H112">
        <v>298835.03000000003</v>
      </c>
      <c r="K112">
        <v>0</v>
      </c>
      <c r="L112">
        <v>71692.509999999995</v>
      </c>
      <c r="N112">
        <v>23.35</v>
      </c>
      <c r="P112">
        <v>191850</v>
      </c>
      <c r="R112">
        <v>-2064159.05</v>
      </c>
      <c r="S112">
        <v>3690825.96</v>
      </c>
      <c r="T112">
        <v>668998.77</v>
      </c>
      <c r="X112">
        <v>823679.5</v>
      </c>
      <c r="Y112">
        <v>119741.67</v>
      </c>
      <c r="Z112">
        <v>970635.5</v>
      </c>
      <c r="AA112">
        <v>3000</v>
      </c>
      <c r="AC112">
        <v>472857.21</v>
      </c>
      <c r="AD112">
        <v>76637.89</v>
      </c>
      <c r="AH112">
        <v>5802.38</v>
      </c>
    </row>
    <row r="113" spans="1:34" x14ac:dyDescent="0.25">
      <c r="A113" t="s">
        <v>2225</v>
      </c>
      <c r="B113">
        <v>945431.36</v>
      </c>
      <c r="C113">
        <v>19166</v>
      </c>
      <c r="D113">
        <v>75217.62</v>
      </c>
      <c r="G113">
        <v>113286.33</v>
      </c>
      <c r="H113">
        <v>152567.56</v>
      </c>
      <c r="K113">
        <v>4500</v>
      </c>
      <c r="L113">
        <v>34170.5</v>
      </c>
      <c r="N113">
        <v>2139.08</v>
      </c>
      <c r="P113">
        <v>397550</v>
      </c>
      <c r="R113">
        <v>-525005.02</v>
      </c>
      <c r="S113">
        <v>1854865.59</v>
      </c>
      <c r="T113">
        <v>1069622.68</v>
      </c>
      <c r="U113">
        <v>27000</v>
      </c>
      <c r="X113">
        <v>340935</v>
      </c>
      <c r="Y113">
        <v>46418.76</v>
      </c>
      <c r="Z113">
        <v>558751</v>
      </c>
      <c r="AA113">
        <v>2000</v>
      </c>
      <c r="AC113">
        <v>470963.65</v>
      </c>
      <c r="AD113">
        <v>34697.870000000003</v>
      </c>
      <c r="AH113">
        <v>880115.19999999995</v>
      </c>
    </row>
    <row r="114" spans="1:34" x14ac:dyDescent="0.25">
      <c r="A114" t="s">
        <v>2226</v>
      </c>
      <c r="B114">
        <v>1189213.03</v>
      </c>
      <c r="C114">
        <v>24384.84</v>
      </c>
      <c r="D114">
        <v>604790.01</v>
      </c>
      <c r="G114">
        <v>63458.45</v>
      </c>
      <c r="H114">
        <v>654362.94999999995</v>
      </c>
      <c r="K114">
        <v>4000</v>
      </c>
      <c r="L114">
        <v>56232.6</v>
      </c>
      <c r="N114">
        <v>2226.0700000000002</v>
      </c>
      <c r="P114">
        <v>369264.8</v>
      </c>
      <c r="R114">
        <v>576807.37</v>
      </c>
      <c r="S114">
        <v>1808375.97</v>
      </c>
      <c r="T114">
        <v>598642.31999999995</v>
      </c>
      <c r="U114">
        <v>278200</v>
      </c>
      <c r="X114">
        <v>736774.5</v>
      </c>
      <c r="Y114">
        <v>56838.37</v>
      </c>
      <c r="Z114">
        <v>962366.5</v>
      </c>
      <c r="AC114">
        <v>885603.74</v>
      </c>
      <c r="AD114">
        <v>72497.47</v>
      </c>
      <c r="AH114">
        <v>30685.01</v>
      </c>
    </row>
    <row r="115" spans="1:34" x14ac:dyDescent="0.25">
      <c r="A115" t="s">
        <v>2227</v>
      </c>
      <c r="B115">
        <v>2388940.19</v>
      </c>
      <c r="C115">
        <v>18000</v>
      </c>
      <c r="D115">
        <v>237262.6</v>
      </c>
      <c r="G115">
        <v>239615.06</v>
      </c>
      <c r="H115">
        <v>300598.57</v>
      </c>
      <c r="K115">
        <v>4000</v>
      </c>
      <c r="L115">
        <v>73914.23</v>
      </c>
      <c r="N115">
        <v>32.71</v>
      </c>
      <c r="P115">
        <v>284586</v>
      </c>
      <c r="R115">
        <v>311533.53000000003</v>
      </c>
      <c r="S115">
        <v>2329931.42</v>
      </c>
      <c r="T115">
        <v>889247.01</v>
      </c>
      <c r="U115">
        <v>171787.5</v>
      </c>
      <c r="X115">
        <v>714927.5</v>
      </c>
      <c r="Y115">
        <v>96410.75</v>
      </c>
      <c r="Z115">
        <v>904047.5</v>
      </c>
      <c r="AA115">
        <v>2000</v>
      </c>
      <c r="AC115">
        <v>633774.80000000005</v>
      </c>
      <c r="AD115">
        <v>84697.68</v>
      </c>
      <c r="AH115">
        <v>67434.25</v>
      </c>
    </row>
    <row r="116" spans="1:34" x14ac:dyDescent="0.25">
      <c r="A116" t="s">
        <v>2228</v>
      </c>
      <c r="B116">
        <v>425578.23</v>
      </c>
      <c r="C116">
        <v>38987.300000000003</v>
      </c>
      <c r="D116">
        <v>5812.99</v>
      </c>
      <c r="G116">
        <v>986653.67</v>
      </c>
      <c r="H116">
        <v>229953.81</v>
      </c>
      <c r="K116">
        <v>4000</v>
      </c>
      <c r="L116">
        <v>52536.55</v>
      </c>
      <c r="N116">
        <v>3270</v>
      </c>
      <c r="R116">
        <v>775470.42</v>
      </c>
      <c r="S116">
        <v>857017.52</v>
      </c>
      <c r="T116">
        <v>646844.88</v>
      </c>
      <c r="X116">
        <v>438028.5</v>
      </c>
      <c r="Y116">
        <v>43103.3</v>
      </c>
      <c r="Z116">
        <v>641308.5</v>
      </c>
      <c r="AA116">
        <v>2000</v>
      </c>
      <c r="AC116">
        <v>386128.52</v>
      </c>
      <c r="AD116">
        <v>88404.6</v>
      </c>
      <c r="AG116">
        <v>9166.65</v>
      </c>
      <c r="AH116">
        <v>6276.9</v>
      </c>
    </row>
    <row r="117" spans="1:34" x14ac:dyDescent="0.25">
      <c r="A117" t="s">
        <v>2229</v>
      </c>
      <c r="B117">
        <v>753025.02</v>
      </c>
      <c r="C117">
        <v>9537.77</v>
      </c>
      <c r="D117">
        <v>135401.66</v>
      </c>
      <c r="G117">
        <v>2064552.34</v>
      </c>
      <c r="H117">
        <v>57153.34</v>
      </c>
      <c r="K117">
        <v>140920</v>
      </c>
      <c r="L117">
        <v>73067.42</v>
      </c>
      <c r="N117">
        <v>280.38</v>
      </c>
      <c r="P117">
        <v>365785</v>
      </c>
      <c r="R117">
        <v>-128876.46</v>
      </c>
      <c r="S117">
        <v>2768353.45</v>
      </c>
      <c r="T117">
        <v>443316.6</v>
      </c>
      <c r="X117">
        <v>321027</v>
      </c>
      <c r="Y117">
        <v>242334.88</v>
      </c>
      <c r="Z117">
        <v>480864</v>
      </c>
      <c r="AA117">
        <v>4240</v>
      </c>
      <c r="AC117">
        <v>643644.26</v>
      </c>
      <c r="AD117">
        <v>66700.09</v>
      </c>
      <c r="AH117">
        <v>11089.79</v>
      </c>
    </row>
    <row r="118" spans="1:34" x14ac:dyDescent="0.25">
      <c r="A118" t="s">
        <v>2230</v>
      </c>
      <c r="B118">
        <v>1116896.51</v>
      </c>
      <c r="C118">
        <v>15111.44</v>
      </c>
      <c r="D118">
        <v>6403.08</v>
      </c>
      <c r="G118">
        <v>182106.07</v>
      </c>
      <c r="H118">
        <v>207610.6</v>
      </c>
      <c r="K118">
        <v>4000</v>
      </c>
      <c r="L118">
        <v>43236.639999999999</v>
      </c>
      <c r="N118">
        <v>925.1</v>
      </c>
      <c r="P118">
        <v>202150</v>
      </c>
      <c r="R118">
        <v>-1815700.76</v>
      </c>
      <c r="S118">
        <v>3313708.59</v>
      </c>
      <c r="T118">
        <v>577597.16</v>
      </c>
      <c r="U118">
        <v>22500</v>
      </c>
      <c r="X118">
        <v>823051</v>
      </c>
      <c r="Y118">
        <v>70911.81</v>
      </c>
      <c r="Z118">
        <v>983425</v>
      </c>
      <c r="AA118">
        <v>2520</v>
      </c>
      <c r="AC118">
        <v>651615.01</v>
      </c>
      <c r="AD118">
        <v>34412</v>
      </c>
      <c r="AG118">
        <v>6111.1</v>
      </c>
      <c r="AH118">
        <v>36168.730000000003</v>
      </c>
    </row>
    <row r="119" spans="1:34" x14ac:dyDescent="0.25">
      <c r="A119" t="s">
        <v>2231</v>
      </c>
      <c r="B119">
        <v>1216750.29</v>
      </c>
      <c r="C119">
        <v>36737.5</v>
      </c>
      <c r="D119">
        <v>128429.22</v>
      </c>
      <c r="G119">
        <v>145039.28</v>
      </c>
      <c r="H119">
        <v>377551.39</v>
      </c>
      <c r="K119">
        <v>86970</v>
      </c>
      <c r="L119">
        <v>67605.22</v>
      </c>
      <c r="N119">
        <v>616.82000000000005</v>
      </c>
      <c r="P119">
        <v>24000</v>
      </c>
      <c r="R119">
        <v>-1772728.23</v>
      </c>
      <c r="S119">
        <v>3532326.06</v>
      </c>
      <c r="T119">
        <v>836855.61</v>
      </c>
      <c r="X119">
        <v>239008</v>
      </c>
      <c r="Y119">
        <v>168940</v>
      </c>
      <c r="Z119">
        <v>459906</v>
      </c>
      <c r="AA119">
        <v>4000</v>
      </c>
      <c r="AC119">
        <v>723075.77</v>
      </c>
      <c r="AD119">
        <v>70070.78</v>
      </c>
      <c r="AH119">
        <v>22033.25</v>
      </c>
    </row>
    <row r="120" spans="1:34" x14ac:dyDescent="0.25">
      <c r="A120" t="s">
        <v>2232</v>
      </c>
      <c r="B120">
        <v>1303399.05</v>
      </c>
      <c r="C120">
        <v>0</v>
      </c>
      <c r="D120">
        <v>61934</v>
      </c>
      <c r="G120">
        <v>2</v>
      </c>
      <c r="H120">
        <v>10518.7</v>
      </c>
      <c r="K120">
        <v>0</v>
      </c>
      <c r="L120">
        <v>151830</v>
      </c>
      <c r="N120">
        <v>0</v>
      </c>
      <c r="Q120">
        <v>-887251.49</v>
      </c>
      <c r="R120">
        <v>589262.75</v>
      </c>
      <c r="S120">
        <v>1454124.22</v>
      </c>
      <c r="T120">
        <v>881195.69</v>
      </c>
      <c r="X120">
        <v>783873</v>
      </c>
      <c r="Y120">
        <v>86800</v>
      </c>
      <c r="Z120">
        <v>1045582</v>
      </c>
      <c r="AB120">
        <v>4200</v>
      </c>
      <c r="AC120">
        <v>611905.9</v>
      </c>
      <c r="AD120">
        <v>10361.52</v>
      </c>
      <c r="AH120">
        <v>11931</v>
      </c>
    </row>
    <row r="121" spans="1:34" x14ac:dyDescent="0.25">
      <c r="A121" t="s">
        <v>2233</v>
      </c>
      <c r="B121">
        <v>834728.94</v>
      </c>
      <c r="C121">
        <v>0</v>
      </c>
      <c r="D121">
        <v>201003.22</v>
      </c>
      <c r="G121">
        <v>186895.78</v>
      </c>
      <c r="H121">
        <v>90581.96</v>
      </c>
      <c r="K121">
        <v>11000</v>
      </c>
      <c r="L121">
        <v>52507.49</v>
      </c>
      <c r="N121">
        <v>1668.7</v>
      </c>
      <c r="Q121">
        <v>344369.91999999998</v>
      </c>
      <c r="R121">
        <v>-4232265.5</v>
      </c>
      <c r="S121">
        <v>5145573.0199999996</v>
      </c>
      <c r="T121">
        <v>696567.85</v>
      </c>
      <c r="X121">
        <v>997379.04</v>
      </c>
      <c r="Y121">
        <v>64540</v>
      </c>
      <c r="Z121">
        <v>1235250.04</v>
      </c>
      <c r="AB121">
        <v>7800</v>
      </c>
      <c r="AC121">
        <v>423187.88</v>
      </c>
      <c r="AD121">
        <v>32570.7</v>
      </c>
      <c r="AH121">
        <v>69322</v>
      </c>
    </row>
    <row r="122" spans="1:34" x14ac:dyDescent="0.25">
      <c r="A122" t="s">
        <v>2234</v>
      </c>
      <c r="B122">
        <v>187152.25</v>
      </c>
      <c r="C122">
        <v>0</v>
      </c>
      <c r="D122">
        <v>118277.46</v>
      </c>
      <c r="G122">
        <v>1</v>
      </c>
      <c r="H122">
        <v>61713.86</v>
      </c>
      <c r="L122">
        <v>36645</v>
      </c>
      <c r="N122">
        <v>78500</v>
      </c>
      <c r="Q122">
        <v>2649119.54</v>
      </c>
      <c r="R122">
        <v>-5267851.72</v>
      </c>
      <c r="S122">
        <v>2682356.15</v>
      </c>
      <c r="T122">
        <v>443891.56</v>
      </c>
      <c r="U122">
        <v>114000</v>
      </c>
      <c r="X122">
        <v>353550</v>
      </c>
      <c r="Y122">
        <v>36800</v>
      </c>
      <c r="Z122">
        <v>458605</v>
      </c>
      <c r="AA122">
        <v>2900</v>
      </c>
      <c r="AC122">
        <v>246384.66</v>
      </c>
      <c r="AD122">
        <v>2083.3000000000002</v>
      </c>
      <c r="AH122">
        <v>49893</v>
      </c>
    </row>
    <row r="123" spans="1:34" x14ac:dyDescent="0.25">
      <c r="A123" t="s">
        <v>2235</v>
      </c>
      <c r="B123">
        <v>1325709.4099999999</v>
      </c>
      <c r="C123">
        <v>0</v>
      </c>
      <c r="D123">
        <v>41610</v>
      </c>
      <c r="G123">
        <v>4</v>
      </c>
      <c r="H123">
        <v>131692.76999999999</v>
      </c>
      <c r="K123">
        <v>17500</v>
      </c>
      <c r="L123">
        <v>114974.85</v>
      </c>
      <c r="N123">
        <v>1231.9000000000001</v>
      </c>
      <c r="Q123">
        <v>989870.36</v>
      </c>
      <c r="R123">
        <v>-1846260.12</v>
      </c>
      <c r="S123">
        <v>2132666.9300000002</v>
      </c>
      <c r="T123">
        <v>636827.26</v>
      </c>
      <c r="V123">
        <v>633</v>
      </c>
      <c r="X123">
        <v>203604.5</v>
      </c>
      <c r="Y123">
        <v>40200</v>
      </c>
      <c r="Z123">
        <v>398253.5</v>
      </c>
      <c r="AA123">
        <v>2900</v>
      </c>
      <c r="AC123">
        <v>377339</v>
      </c>
      <c r="AD123">
        <v>11640</v>
      </c>
      <c r="AH123">
        <v>2100</v>
      </c>
    </row>
    <row r="124" spans="1:34" x14ac:dyDescent="0.25">
      <c r="A124" t="s">
        <v>2236</v>
      </c>
      <c r="B124">
        <v>805692.95</v>
      </c>
      <c r="C124">
        <v>0</v>
      </c>
      <c r="D124">
        <v>173080.28</v>
      </c>
      <c r="G124">
        <v>764168.87</v>
      </c>
      <c r="H124">
        <v>104263.48</v>
      </c>
      <c r="K124">
        <v>0</v>
      </c>
      <c r="L124">
        <v>46170.46</v>
      </c>
      <c r="N124">
        <v>0</v>
      </c>
      <c r="R124">
        <v>-1096056.77</v>
      </c>
      <c r="S124">
        <v>2748053.22</v>
      </c>
      <c r="T124">
        <v>947559.9</v>
      </c>
      <c r="X124">
        <v>487446.5</v>
      </c>
      <c r="Y124">
        <v>49200</v>
      </c>
      <c r="Z124">
        <v>742321.5</v>
      </c>
      <c r="AA124">
        <v>2980</v>
      </c>
      <c r="AB124">
        <v>7920</v>
      </c>
      <c r="AC124">
        <v>479898.34</v>
      </c>
      <c r="AD124">
        <v>20482.88</v>
      </c>
      <c r="AH124">
        <v>81565.009999999995</v>
      </c>
    </row>
    <row r="125" spans="1:34" x14ac:dyDescent="0.25">
      <c r="A125" t="s">
        <v>2237</v>
      </c>
      <c r="B125">
        <v>612708.66</v>
      </c>
      <c r="C125">
        <v>0</v>
      </c>
      <c r="D125">
        <v>194710.06</v>
      </c>
      <c r="G125">
        <v>260960.88</v>
      </c>
      <c r="H125">
        <v>453067.29</v>
      </c>
      <c r="L125">
        <v>53400</v>
      </c>
      <c r="N125">
        <v>0</v>
      </c>
      <c r="Q125">
        <v>596494.93999999994</v>
      </c>
      <c r="R125">
        <v>-1414321.91</v>
      </c>
      <c r="S125">
        <v>2407634.36</v>
      </c>
      <c r="T125">
        <v>554101.87</v>
      </c>
      <c r="X125">
        <v>337155</v>
      </c>
      <c r="Y125">
        <v>75450</v>
      </c>
      <c r="Z125">
        <v>534840</v>
      </c>
      <c r="AC125">
        <v>500814.59</v>
      </c>
      <c r="AD125">
        <v>15299.03</v>
      </c>
      <c r="AH125">
        <v>37513.75</v>
      </c>
    </row>
    <row r="126" spans="1:34" x14ac:dyDescent="0.25">
      <c r="A126" t="s">
        <v>2238</v>
      </c>
      <c r="B126">
        <v>487627.29</v>
      </c>
      <c r="C126">
        <v>0</v>
      </c>
      <c r="D126">
        <v>145532.38</v>
      </c>
      <c r="G126">
        <v>2044004.13</v>
      </c>
      <c r="H126">
        <v>70547.67</v>
      </c>
      <c r="K126">
        <v>15750</v>
      </c>
      <c r="L126">
        <v>58511</v>
      </c>
      <c r="N126">
        <v>1313.88</v>
      </c>
      <c r="R126">
        <v>-1008831.64</v>
      </c>
      <c r="S126">
        <v>3580405.02</v>
      </c>
      <c r="T126">
        <v>677225.37</v>
      </c>
      <c r="U126">
        <v>120000</v>
      </c>
      <c r="X126">
        <v>645438.5</v>
      </c>
      <c r="Y126">
        <v>74580</v>
      </c>
      <c r="Z126">
        <v>822017.5</v>
      </c>
      <c r="AC126">
        <v>502955.2</v>
      </c>
      <c r="AD126">
        <v>38461.03</v>
      </c>
      <c r="AH126">
        <v>53246.93</v>
      </c>
    </row>
    <row r="127" spans="1:34" x14ac:dyDescent="0.25">
      <c r="A127" t="s">
        <v>2239</v>
      </c>
      <c r="B127">
        <v>1475762.54</v>
      </c>
      <c r="C127">
        <v>98290</v>
      </c>
      <c r="D127">
        <v>149656.31</v>
      </c>
      <c r="G127">
        <v>43220.58</v>
      </c>
      <c r="H127">
        <v>35931.519999999997</v>
      </c>
      <c r="L127">
        <v>27675</v>
      </c>
      <c r="N127">
        <v>1700</v>
      </c>
      <c r="Q127">
        <v>1388545.52</v>
      </c>
      <c r="R127">
        <v>-2041809.05</v>
      </c>
      <c r="S127">
        <v>2242898.44</v>
      </c>
      <c r="T127">
        <v>617323.06999999995</v>
      </c>
      <c r="X127">
        <v>547450</v>
      </c>
      <c r="Y127">
        <v>36800</v>
      </c>
      <c r="Z127">
        <v>608875</v>
      </c>
      <c r="AA127">
        <v>6900</v>
      </c>
      <c r="AC127">
        <v>361529.53</v>
      </c>
      <c r="AD127">
        <v>40417.5</v>
      </c>
    </row>
    <row r="128" spans="1:34" x14ac:dyDescent="0.25">
      <c r="A128" t="s">
        <v>2240</v>
      </c>
      <c r="B128">
        <v>844316.42</v>
      </c>
      <c r="C128">
        <v>0</v>
      </c>
      <c r="D128">
        <v>119977.66</v>
      </c>
      <c r="G128">
        <v>-7200</v>
      </c>
      <c r="H128">
        <v>588845.22</v>
      </c>
      <c r="K128">
        <v>0</v>
      </c>
      <c r="L128">
        <v>39800.54</v>
      </c>
      <c r="N128">
        <v>303.5</v>
      </c>
      <c r="Q128">
        <v>-4201086.74</v>
      </c>
      <c r="R128">
        <v>1543307.91</v>
      </c>
      <c r="S128">
        <v>3888577.4</v>
      </c>
      <c r="T128">
        <v>374648.17</v>
      </c>
      <c r="X128">
        <v>710692.8</v>
      </c>
      <c r="Y128">
        <v>347750</v>
      </c>
      <c r="Z128">
        <v>759047.8</v>
      </c>
      <c r="AC128">
        <v>386038.63</v>
      </c>
      <c r="AD128">
        <v>6100</v>
      </c>
      <c r="AH128">
        <v>6867.85</v>
      </c>
    </row>
    <row r="129" spans="1:34" x14ac:dyDescent="0.25">
      <c r="A129" t="s">
        <v>2241</v>
      </c>
      <c r="B129">
        <v>333315.53000000003</v>
      </c>
      <c r="C129">
        <v>32544.02</v>
      </c>
      <c r="D129">
        <v>119403.78</v>
      </c>
      <c r="G129">
        <v>2917605.5</v>
      </c>
      <c r="H129">
        <v>89940.35</v>
      </c>
      <c r="K129">
        <v>0</v>
      </c>
      <c r="L129">
        <v>38555</v>
      </c>
      <c r="N129">
        <v>0</v>
      </c>
      <c r="Q129">
        <v>-3685446.22</v>
      </c>
      <c r="R129">
        <v>1498274.15</v>
      </c>
      <c r="S129">
        <v>6097995.7300000004</v>
      </c>
      <c r="T129">
        <v>564744.06000000006</v>
      </c>
      <c r="X129">
        <v>397835.3</v>
      </c>
      <c r="Y129">
        <v>38200</v>
      </c>
      <c r="Z129">
        <v>603895.30000000005</v>
      </c>
      <c r="AB129">
        <v>2670</v>
      </c>
      <c r="AC129">
        <v>328761.67</v>
      </c>
      <c r="AD129">
        <v>161015.75</v>
      </c>
      <c r="AE129">
        <v>300000</v>
      </c>
      <c r="AH129">
        <v>61006.12</v>
      </c>
    </row>
    <row r="130" spans="1:34" x14ac:dyDescent="0.25">
      <c r="A130" t="s">
        <v>2242</v>
      </c>
      <c r="B130">
        <v>1589742.74</v>
      </c>
      <c r="C130">
        <v>341117</v>
      </c>
      <c r="D130">
        <v>541903.81999999995</v>
      </c>
      <c r="G130">
        <v>348821.04</v>
      </c>
      <c r="H130">
        <v>49330.93</v>
      </c>
      <c r="K130">
        <v>0</v>
      </c>
      <c r="L130">
        <v>93691.88</v>
      </c>
      <c r="N130">
        <v>6977.08</v>
      </c>
      <c r="R130">
        <v>-1295594.47</v>
      </c>
      <c r="S130">
        <v>3801437.29</v>
      </c>
      <c r="T130">
        <v>1589270.26</v>
      </c>
      <c r="X130">
        <v>972933.5</v>
      </c>
      <c r="Y130">
        <v>78937.06</v>
      </c>
      <c r="Z130">
        <v>1336358.21</v>
      </c>
      <c r="AB130">
        <v>980</v>
      </c>
      <c r="AC130">
        <v>835696.45</v>
      </c>
      <c r="AD130">
        <v>22079.41</v>
      </c>
      <c r="AH130">
        <v>181623</v>
      </c>
    </row>
    <row r="131" spans="1:34" x14ac:dyDescent="0.25">
      <c r="A131" t="s">
        <v>2243</v>
      </c>
      <c r="B131">
        <v>830324.34</v>
      </c>
      <c r="C131">
        <v>33142.660000000003</v>
      </c>
      <c r="D131">
        <v>227491.48</v>
      </c>
      <c r="G131">
        <v>301794.34999999998</v>
      </c>
      <c r="H131">
        <v>227094.03</v>
      </c>
      <c r="K131">
        <v>3900</v>
      </c>
      <c r="L131">
        <v>73057.7</v>
      </c>
      <c r="N131">
        <v>6550</v>
      </c>
      <c r="P131">
        <v>53200</v>
      </c>
      <c r="R131">
        <v>-716059.66</v>
      </c>
      <c r="S131">
        <v>2453088.7400000002</v>
      </c>
      <c r="T131">
        <v>786094.55</v>
      </c>
      <c r="X131">
        <v>622407.25</v>
      </c>
      <c r="Y131">
        <v>97000</v>
      </c>
      <c r="Z131">
        <v>987400.03</v>
      </c>
      <c r="AA131">
        <v>10720</v>
      </c>
      <c r="AC131">
        <v>561600.44999999995</v>
      </c>
      <c r="AD131">
        <v>32681.75</v>
      </c>
      <c r="AH131">
        <v>166989.49</v>
      </c>
    </row>
    <row r="132" spans="1:34" x14ac:dyDescent="0.25">
      <c r="A132" t="s">
        <v>2244</v>
      </c>
      <c r="B132">
        <v>2017566.88</v>
      </c>
      <c r="C132">
        <v>143879.65</v>
      </c>
      <c r="D132">
        <v>710005.89</v>
      </c>
      <c r="G132">
        <v>222829.87</v>
      </c>
      <c r="H132">
        <v>603900.61</v>
      </c>
      <c r="K132">
        <v>0</v>
      </c>
      <c r="L132">
        <v>103730.51</v>
      </c>
      <c r="N132">
        <v>5455</v>
      </c>
      <c r="P132">
        <v>514000</v>
      </c>
      <c r="R132">
        <v>146838.9</v>
      </c>
      <c r="S132">
        <v>3154881.69</v>
      </c>
      <c r="T132">
        <v>1235123.1000000001</v>
      </c>
      <c r="U132">
        <v>110</v>
      </c>
      <c r="X132">
        <v>1176926.6000000001</v>
      </c>
      <c r="Y132">
        <v>218275</v>
      </c>
      <c r="Z132">
        <v>1410232.6</v>
      </c>
      <c r="AA132">
        <v>6660</v>
      </c>
      <c r="AC132">
        <v>1147937.47</v>
      </c>
      <c r="AD132">
        <v>81670.429999999993</v>
      </c>
      <c r="AH132">
        <v>210657.4</v>
      </c>
    </row>
    <row r="133" spans="1:34" x14ac:dyDescent="0.25">
      <c r="A133" t="s">
        <v>2245</v>
      </c>
      <c r="B133">
        <v>1260063.04</v>
      </c>
      <c r="C133">
        <v>127000</v>
      </c>
      <c r="D133">
        <v>94941.56</v>
      </c>
      <c r="G133">
        <v>73086.38</v>
      </c>
      <c r="H133">
        <v>676899.65</v>
      </c>
      <c r="K133">
        <v>0</v>
      </c>
      <c r="L133">
        <v>74025.22</v>
      </c>
      <c r="N133">
        <v>6281</v>
      </c>
      <c r="P133">
        <v>85875</v>
      </c>
      <c r="Q133">
        <v>-132601.09</v>
      </c>
      <c r="R133">
        <v>1978302.07</v>
      </c>
      <c r="S133">
        <v>1192306.58</v>
      </c>
      <c r="T133">
        <v>967751.11</v>
      </c>
      <c r="U133">
        <v>24000</v>
      </c>
      <c r="X133">
        <v>1247439.3</v>
      </c>
      <c r="Y133">
        <v>185200</v>
      </c>
      <c r="Z133">
        <v>1658542.3</v>
      </c>
      <c r="AA133">
        <v>6360</v>
      </c>
      <c r="AC133">
        <v>1525630.98</v>
      </c>
      <c r="AD133">
        <v>61161.83</v>
      </c>
      <c r="AH133">
        <v>144893.45000000001</v>
      </c>
    </row>
    <row r="134" spans="1:34" x14ac:dyDescent="0.25">
      <c r="A134" t="s">
        <v>2246</v>
      </c>
      <c r="B134">
        <v>1386390.19</v>
      </c>
      <c r="C134">
        <v>92172</v>
      </c>
      <c r="D134">
        <v>179816.6</v>
      </c>
      <c r="G134">
        <v>343551.12</v>
      </c>
      <c r="H134">
        <v>195635.27</v>
      </c>
      <c r="K134">
        <v>0</v>
      </c>
      <c r="L134">
        <v>80445.070000000007</v>
      </c>
      <c r="N134">
        <v>3812.58</v>
      </c>
      <c r="R134">
        <v>453354.41</v>
      </c>
      <c r="S134">
        <v>2072080.16</v>
      </c>
      <c r="T134">
        <v>650599.43000000005</v>
      </c>
      <c r="X134">
        <v>748805.5</v>
      </c>
      <c r="Y134">
        <v>70200</v>
      </c>
      <c r="Z134">
        <v>921254.5</v>
      </c>
      <c r="AC134">
        <v>801517.25</v>
      </c>
      <c r="AD134">
        <v>57586.47</v>
      </c>
      <c r="AH134">
        <v>101373.75</v>
      </c>
    </row>
    <row r="135" spans="1:34" x14ac:dyDescent="0.25">
      <c r="A135" t="s">
        <v>2247</v>
      </c>
      <c r="B135">
        <v>1413915.79</v>
      </c>
      <c r="C135">
        <v>43300.7</v>
      </c>
      <c r="D135">
        <v>815661.02</v>
      </c>
      <c r="G135">
        <v>316557.65000000002</v>
      </c>
      <c r="H135">
        <v>185214.92</v>
      </c>
      <c r="K135">
        <v>30527</v>
      </c>
      <c r="L135">
        <v>132829.34</v>
      </c>
      <c r="N135">
        <v>4688</v>
      </c>
      <c r="P135">
        <v>18000</v>
      </c>
      <c r="R135">
        <v>-806170.46</v>
      </c>
      <c r="S135">
        <v>3517785.78</v>
      </c>
      <c r="T135">
        <v>2404389.66</v>
      </c>
      <c r="U135">
        <v>15120</v>
      </c>
      <c r="X135">
        <v>814450</v>
      </c>
      <c r="Y135">
        <v>68800</v>
      </c>
      <c r="Z135">
        <v>1092534</v>
      </c>
      <c r="AC135">
        <v>835407.87</v>
      </c>
      <c r="AD135">
        <v>14549.94</v>
      </c>
      <c r="AH135">
        <v>1483277.43</v>
      </c>
    </row>
    <row r="136" spans="1:34" x14ac:dyDescent="0.25">
      <c r="A136" t="s">
        <v>2248</v>
      </c>
      <c r="B136">
        <v>852467.74</v>
      </c>
      <c r="C136">
        <v>61930.37</v>
      </c>
      <c r="D136">
        <v>48182.400000000001</v>
      </c>
      <c r="G136">
        <v>286528.01</v>
      </c>
      <c r="H136">
        <v>121559.73</v>
      </c>
      <c r="K136">
        <v>0</v>
      </c>
      <c r="L136">
        <v>62615.31</v>
      </c>
      <c r="N136">
        <v>2586</v>
      </c>
      <c r="P136">
        <v>33840</v>
      </c>
      <c r="R136">
        <v>-1006584.48</v>
      </c>
      <c r="S136">
        <v>2461639.23</v>
      </c>
      <c r="T136">
        <v>561591.02</v>
      </c>
      <c r="U136">
        <v>138080</v>
      </c>
      <c r="X136">
        <v>1018064.5</v>
      </c>
      <c r="Y136">
        <v>35600</v>
      </c>
      <c r="Z136">
        <v>1206688.5</v>
      </c>
      <c r="AA136">
        <v>3820</v>
      </c>
      <c r="AC136">
        <v>623461.68999999994</v>
      </c>
      <c r="AD136">
        <v>54971.28</v>
      </c>
      <c r="AH136">
        <v>47821.86</v>
      </c>
    </row>
    <row r="137" spans="1:34" x14ac:dyDescent="0.25">
      <c r="A137" t="s">
        <v>2249</v>
      </c>
      <c r="B137">
        <v>609465.68000000005</v>
      </c>
      <c r="C137">
        <v>31380.5</v>
      </c>
      <c r="D137">
        <v>66890.179999999993</v>
      </c>
      <c r="G137">
        <v>1413344.07</v>
      </c>
      <c r="H137">
        <v>210011.74</v>
      </c>
      <c r="K137">
        <v>8450</v>
      </c>
      <c r="L137">
        <v>281549.21000000002</v>
      </c>
      <c r="N137">
        <v>4434</v>
      </c>
      <c r="P137">
        <v>152819.5</v>
      </c>
      <c r="R137">
        <v>448645.82</v>
      </c>
      <c r="S137">
        <v>1490475.39</v>
      </c>
      <c r="T137">
        <v>624011.98</v>
      </c>
      <c r="U137">
        <v>82500</v>
      </c>
      <c r="X137">
        <v>778850</v>
      </c>
      <c r="Y137">
        <v>107662.5</v>
      </c>
      <c r="Z137">
        <v>995494.5</v>
      </c>
      <c r="AA137">
        <v>4000</v>
      </c>
      <c r="AC137">
        <v>484908.81</v>
      </c>
      <c r="AD137">
        <v>86972.7</v>
      </c>
      <c r="AH137">
        <v>76930.22</v>
      </c>
    </row>
    <row r="138" spans="1:34" x14ac:dyDescent="0.25">
      <c r="A138" t="s">
        <v>2250</v>
      </c>
      <c r="B138">
        <v>1323111.74</v>
      </c>
      <c r="C138">
        <v>69719.75</v>
      </c>
      <c r="D138">
        <v>435023.91</v>
      </c>
      <c r="G138">
        <v>997646.78</v>
      </c>
      <c r="H138">
        <v>648824.12</v>
      </c>
      <c r="K138">
        <v>0</v>
      </c>
      <c r="L138">
        <v>107698.48</v>
      </c>
      <c r="N138">
        <v>11701.25</v>
      </c>
      <c r="P138">
        <v>172200</v>
      </c>
      <c r="R138">
        <v>8401.36</v>
      </c>
      <c r="S138">
        <v>3529981.97</v>
      </c>
      <c r="T138">
        <v>1591639.52</v>
      </c>
      <c r="U138">
        <v>9000</v>
      </c>
      <c r="X138">
        <v>1173427.5</v>
      </c>
      <c r="Y138">
        <v>14400</v>
      </c>
      <c r="Z138">
        <v>1622823.5</v>
      </c>
      <c r="AA138">
        <v>10000</v>
      </c>
      <c r="AC138">
        <v>1176155.47</v>
      </c>
      <c r="AD138">
        <v>81434.399999999994</v>
      </c>
      <c r="AH138">
        <v>253710.41</v>
      </c>
    </row>
    <row r="139" spans="1:34" x14ac:dyDescent="0.25">
      <c r="A139" t="s">
        <v>2251</v>
      </c>
      <c r="B139">
        <v>1035386.23</v>
      </c>
      <c r="C139">
        <v>262963.75</v>
      </c>
      <c r="D139">
        <v>234989.67</v>
      </c>
      <c r="G139">
        <v>273059.08</v>
      </c>
      <c r="H139">
        <v>252127.17</v>
      </c>
      <c r="K139">
        <v>0</v>
      </c>
      <c r="L139">
        <v>78835</v>
      </c>
      <c r="N139">
        <v>2892.99</v>
      </c>
      <c r="P139">
        <v>21000</v>
      </c>
      <c r="R139">
        <v>694158.4</v>
      </c>
      <c r="S139">
        <v>1467910.57</v>
      </c>
      <c r="T139">
        <v>1687918.64</v>
      </c>
      <c r="U139">
        <v>36000</v>
      </c>
      <c r="X139">
        <v>667256</v>
      </c>
      <c r="Y139">
        <v>47700</v>
      </c>
      <c r="Z139">
        <v>870294</v>
      </c>
      <c r="AB139">
        <v>12030</v>
      </c>
      <c r="AC139">
        <v>647083.23</v>
      </c>
      <c r="AD139">
        <v>31043.97</v>
      </c>
      <c r="AH139">
        <v>1084694.5</v>
      </c>
    </row>
    <row r="140" spans="1:34" x14ac:dyDescent="0.25">
      <c r="A140" t="s">
        <v>2252</v>
      </c>
      <c r="B140">
        <v>922452.74</v>
      </c>
      <c r="C140">
        <v>44950.75</v>
      </c>
      <c r="D140">
        <v>78391.81</v>
      </c>
      <c r="G140">
        <v>193446.64</v>
      </c>
      <c r="H140">
        <v>206196.35</v>
      </c>
      <c r="K140">
        <v>16180</v>
      </c>
      <c r="L140">
        <v>72481.69</v>
      </c>
      <c r="N140">
        <v>3609.59</v>
      </c>
      <c r="P140">
        <v>16000</v>
      </c>
      <c r="R140">
        <v>907685.23</v>
      </c>
      <c r="S140">
        <v>431311.75</v>
      </c>
      <c r="T140">
        <v>1451804.96</v>
      </c>
      <c r="U140">
        <v>40000</v>
      </c>
      <c r="X140">
        <v>598657.5</v>
      </c>
      <c r="Y140">
        <v>28400</v>
      </c>
      <c r="Z140">
        <v>835785.5</v>
      </c>
      <c r="AC140">
        <v>569801.93000000005</v>
      </c>
      <c r="AD140">
        <v>28892.75</v>
      </c>
      <c r="AH140">
        <v>686212.25</v>
      </c>
    </row>
    <row r="141" spans="1:34" x14ac:dyDescent="0.25">
      <c r="A141" t="s">
        <v>2253</v>
      </c>
      <c r="B141">
        <v>848266.93</v>
      </c>
      <c r="C141">
        <v>44815.6</v>
      </c>
      <c r="D141">
        <v>295549.67</v>
      </c>
      <c r="G141">
        <v>357688.05</v>
      </c>
      <c r="H141">
        <v>424464.27</v>
      </c>
      <c r="K141">
        <v>5000</v>
      </c>
      <c r="L141">
        <v>66767.199999999997</v>
      </c>
      <c r="N141">
        <v>2856</v>
      </c>
      <c r="R141">
        <v>-70997.13</v>
      </c>
      <c r="S141">
        <v>2115546</v>
      </c>
      <c r="T141">
        <v>704539.89</v>
      </c>
      <c r="U141">
        <v>67700</v>
      </c>
      <c r="X141">
        <v>737800</v>
      </c>
      <c r="Y141">
        <v>26800</v>
      </c>
      <c r="Z141">
        <v>891679.99</v>
      </c>
      <c r="AA141">
        <v>10120</v>
      </c>
      <c r="AC141">
        <v>630088.32999999996</v>
      </c>
      <c r="AD141">
        <v>60898.16</v>
      </c>
      <c r="AH141">
        <v>92440.960000000006</v>
      </c>
    </row>
    <row r="142" spans="1:34" x14ac:dyDescent="0.25">
      <c r="A142" t="s">
        <v>2254</v>
      </c>
      <c r="B142">
        <v>105617.64</v>
      </c>
      <c r="C142">
        <v>28975.74</v>
      </c>
      <c r="D142">
        <v>237157.92</v>
      </c>
      <c r="G142">
        <v>686010.96</v>
      </c>
      <c r="H142">
        <v>158563.66</v>
      </c>
      <c r="K142">
        <v>0</v>
      </c>
      <c r="L142">
        <v>86918.15</v>
      </c>
      <c r="N142">
        <v>4399.95</v>
      </c>
      <c r="R142">
        <v>-1105322.47</v>
      </c>
      <c r="S142">
        <v>2263113.85</v>
      </c>
      <c r="T142">
        <v>683954.95</v>
      </c>
      <c r="X142">
        <v>555612</v>
      </c>
      <c r="Y142">
        <v>164900</v>
      </c>
      <c r="Z142">
        <v>781855.67</v>
      </c>
      <c r="AC142">
        <v>487720.62</v>
      </c>
      <c r="AD142">
        <v>39668.050000000003</v>
      </c>
      <c r="AH142">
        <v>128006.17</v>
      </c>
    </row>
    <row r="143" spans="1:34" x14ac:dyDescent="0.25">
      <c r="A143" t="s">
        <v>2255</v>
      </c>
      <c r="B143">
        <v>929886.13</v>
      </c>
      <c r="C143">
        <v>213958.28</v>
      </c>
      <c r="D143">
        <v>571811.38</v>
      </c>
      <c r="G143">
        <v>520726.18</v>
      </c>
      <c r="H143">
        <v>318223.09000000003</v>
      </c>
      <c r="K143">
        <v>2000</v>
      </c>
      <c r="L143">
        <v>181509.2</v>
      </c>
      <c r="M143">
        <v>354000</v>
      </c>
      <c r="N143">
        <v>13270.69</v>
      </c>
      <c r="P143">
        <v>148490</v>
      </c>
      <c r="R143">
        <v>-775780.48</v>
      </c>
      <c r="S143">
        <v>2512572.4500000002</v>
      </c>
      <c r="T143">
        <v>1102981.93</v>
      </c>
      <c r="U143">
        <v>7600</v>
      </c>
      <c r="X143">
        <v>955762.5</v>
      </c>
      <c r="Y143">
        <v>82200</v>
      </c>
      <c r="Z143">
        <v>1275259.5</v>
      </c>
      <c r="AC143">
        <v>483791.08</v>
      </c>
      <c r="AD143">
        <v>40053.39</v>
      </c>
      <c r="AH143">
        <v>230897.26</v>
      </c>
    </row>
    <row r="144" spans="1:34" x14ac:dyDescent="0.25">
      <c r="A144" t="s">
        <v>2256</v>
      </c>
      <c r="B144">
        <v>2136598.91</v>
      </c>
      <c r="C144">
        <v>206209.67</v>
      </c>
      <c r="D144">
        <v>175411.02</v>
      </c>
      <c r="G144">
        <v>1410084.68</v>
      </c>
      <c r="H144">
        <v>331164.40999999997</v>
      </c>
      <c r="K144">
        <v>66000</v>
      </c>
      <c r="L144">
        <v>114805.16</v>
      </c>
      <c r="N144">
        <v>5131.45</v>
      </c>
      <c r="R144">
        <v>2963498.95</v>
      </c>
      <c r="S144">
        <v>1298036.29</v>
      </c>
      <c r="T144">
        <v>1040871.07</v>
      </c>
      <c r="U144">
        <v>13500</v>
      </c>
      <c r="X144">
        <v>638967.80000000005</v>
      </c>
      <c r="Y144">
        <v>62100</v>
      </c>
      <c r="Z144">
        <v>936254.8</v>
      </c>
      <c r="AA144">
        <v>18560</v>
      </c>
      <c r="AC144">
        <v>741513.96</v>
      </c>
      <c r="AD144">
        <v>115370.41</v>
      </c>
      <c r="AH144">
        <v>131742.85999999999</v>
      </c>
    </row>
    <row r="145" spans="1:34" x14ac:dyDescent="0.25">
      <c r="A145" t="s">
        <v>2257</v>
      </c>
      <c r="B145">
        <v>429774.23</v>
      </c>
      <c r="C145">
        <v>91543.42</v>
      </c>
      <c r="D145">
        <v>326101.96000000002</v>
      </c>
      <c r="G145">
        <v>528696.73</v>
      </c>
      <c r="H145">
        <v>103412.9</v>
      </c>
      <c r="K145">
        <v>4300</v>
      </c>
      <c r="L145">
        <v>65135.199999999997</v>
      </c>
      <c r="N145">
        <v>0</v>
      </c>
      <c r="R145">
        <v>-249117.93</v>
      </c>
      <c r="S145">
        <v>1854562.35</v>
      </c>
      <c r="T145">
        <v>526473.47</v>
      </c>
      <c r="X145">
        <v>424221</v>
      </c>
      <c r="Y145">
        <v>43521.599999999999</v>
      </c>
      <c r="Z145">
        <v>570922</v>
      </c>
      <c r="AA145">
        <v>7392</v>
      </c>
      <c r="AC145">
        <v>439734.14</v>
      </c>
      <c r="AD145">
        <v>124584.56</v>
      </c>
      <c r="AH145">
        <v>46933.75</v>
      </c>
    </row>
    <row r="146" spans="1:34" x14ac:dyDescent="0.25">
      <c r="A146" t="s">
        <v>2258</v>
      </c>
      <c r="B146">
        <v>1832635.23</v>
      </c>
      <c r="C146">
        <v>113916.12</v>
      </c>
      <c r="D146">
        <v>512396.66</v>
      </c>
      <c r="G146">
        <v>324075.14</v>
      </c>
      <c r="H146">
        <v>598263.32999999996</v>
      </c>
      <c r="K146">
        <v>4410</v>
      </c>
      <c r="L146">
        <v>74420</v>
      </c>
      <c r="N146">
        <v>2862</v>
      </c>
      <c r="R146">
        <v>-686669.05</v>
      </c>
      <c r="S146">
        <v>3974625.34</v>
      </c>
      <c r="T146">
        <v>1308243.77</v>
      </c>
      <c r="X146">
        <v>930968.5</v>
      </c>
      <c r="Y146">
        <v>120886.8</v>
      </c>
      <c r="Z146">
        <v>1263533.5</v>
      </c>
      <c r="AA146">
        <v>11480</v>
      </c>
      <c r="AC146">
        <v>917196.85</v>
      </c>
      <c r="AD146">
        <v>101815.61</v>
      </c>
      <c r="AH146">
        <v>54434.92</v>
      </c>
    </row>
    <row r="147" spans="1:34" x14ac:dyDescent="0.25">
      <c r="A147" t="s">
        <v>2259</v>
      </c>
      <c r="B147">
        <v>424949.01</v>
      </c>
      <c r="C147">
        <v>44494.7</v>
      </c>
      <c r="D147">
        <v>69629.55</v>
      </c>
      <c r="G147">
        <v>841465.37</v>
      </c>
      <c r="H147">
        <v>340334.45</v>
      </c>
      <c r="K147">
        <v>5000</v>
      </c>
      <c r="L147">
        <v>59943.3</v>
      </c>
      <c r="N147">
        <v>1117</v>
      </c>
      <c r="R147">
        <v>1909508.03</v>
      </c>
      <c r="T147">
        <v>426796.77</v>
      </c>
      <c r="X147">
        <v>399378</v>
      </c>
      <c r="Y147">
        <v>66404</v>
      </c>
      <c r="Z147">
        <v>531829</v>
      </c>
      <c r="AA147">
        <v>3570</v>
      </c>
      <c r="AB147">
        <v>7702</v>
      </c>
      <c r="AC147">
        <v>451427.58</v>
      </c>
      <c r="AD147">
        <v>102033.44</v>
      </c>
      <c r="AE147">
        <v>25000</v>
      </c>
      <c r="AH147">
        <v>25712</v>
      </c>
    </row>
    <row r="148" spans="1:34" x14ac:dyDescent="0.25">
      <c r="A148" t="s">
        <v>2260</v>
      </c>
      <c r="B148">
        <v>1685228.02</v>
      </c>
      <c r="C148">
        <v>194633.44</v>
      </c>
      <c r="D148">
        <v>53500</v>
      </c>
      <c r="G148">
        <v>423447.15</v>
      </c>
      <c r="H148">
        <v>426038.92</v>
      </c>
      <c r="K148">
        <v>7530</v>
      </c>
      <c r="L148">
        <v>63050</v>
      </c>
      <c r="N148">
        <v>7822</v>
      </c>
      <c r="R148">
        <v>-36482.85</v>
      </c>
      <c r="S148">
        <v>2538450.7999999998</v>
      </c>
      <c r="T148">
        <v>1081149.21</v>
      </c>
      <c r="X148">
        <v>924892.54</v>
      </c>
      <c r="Y148">
        <v>31736.400000000001</v>
      </c>
      <c r="Z148">
        <v>1186806.54</v>
      </c>
      <c r="AC148">
        <v>543464.71</v>
      </c>
      <c r="AD148">
        <v>61294.74</v>
      </c>
      <c r="AH148">
        <v>43734.58</v>
      </c>
    </row>
    <row r="149" spans="1:34" x14ac:dyDescent="0.25">
      <c r="A149" t="s">
        <v>2261</v>
      </c>
      <c r="B149">
        <v>1490918.52</v>
      </c>
      <c r="C149">
        <v>346457.63</v>
      </c>
      <c r="D149">
        <v>367906.16</v>
      </c>
      <c r="G149">
        <v>700318.93</v>
      </c>
      <c r="H149">
        <v>120715.43</v>
      </c>
      <c r="K149">
        <v>5000</v>
      </c>
      <c r="L149">
        <v>90054.56</v>
      </c>
      <c r="N149">
        <v>0</v>
      </c>
      <c r="R149">
        <v>98844.51</v>
      </c>
      <c r="S149">
        <v>3053279.47</v>
      </c>
      <c r="T149">
        <v>878635.29</v>
      </c>
      <c r="X149">
        <v>942461.68</v>
      </c>
      <c r="Y149">
        <v>80622</v>
      </c>
      <c r="Z149">
        <v>1215251.68</v>
      </c>
      <c r="AA149">
        <v>7780</v>
      </c>
      <c r="AC149">
        <v>664666.29</v>
      </c>
      <c r="AD149">
        <v>60931.86</v>
      </c>
      <c r="AH149">
        <v>173951.01</v>
      </c>
    </row>
    <row r="150" spans="1:34" x14ac:dyDescent="0.25">
      <c r="A150" t="s">
        <v>2262</v>
      </c>
      <c r="B150">
        <v>1688004.5</v>
      </c>
      <c r="C150">
        <v>65228.82</v>
      </c>
      <c r="D150">
        <v>134516.20000000001</v>
      </c>
      <c r="G150">
        <v>180471.21</v>
      </c>
      <c r="H150">
        <v>198271.69</v>
      </c>
      <c r="K150">
        <v>4900</v>
      </c>
      <c r="L150">
        <v>58650</v>
      </c>
      <c r="N150">
        <v>0</v>
      </c>
      <c r="R150">
        <v>694374.65</v>
      </c>
      <c r="S150">
        <v>1819262.69</v>
      </c>
      <c r="T150">
        <v>532803.82999999996</v>
      </c>
      <c r="U150">
        <v>66000</v>
      </c>
      <c r="V150">
        <v>80</v>
      </c>
      <c r="X150">
        <v>569656.5</v>
      </c>
      <c r="Y150">
        <v>25362</v>
      </c>
      <c r="Z150">
        <v>888381.5</v>
      </c>
      <c r="AA150">
        <v>8660</v>
      </c>
      <c r="AC150">
        <v>460192.2</v>
      </c>
      <c r="AD150">
        <v>25085.05</v>
      </c>
      <c r="AH150">
        <v>122278.5</v>
      </c>
    </row>
    <row r="151" spans="1:34" x14ac:dyDescent="0.25">
      <c r="A151" t="s">
        <v>2263</v>
      </c>
      <c r="B151">
        <v>756642.09</v>
      </c>
      <c r="C151">
        <v>112493.15</v>
      </c>
      <c r="D151">
        <v>780935.34</v>
      </c>
      <c r="G151">
        <v>492442.47</v>
      </c>
      <c r="H151">
        <v>348330.35</v>
      </c>
      <c r="K151">
        <v>7000</v>
      </c>
      <c r="L151">
        <v>51302.01</v>
      </c>
      <c r="N151">
        <v>0</v>
      </c>
      <c r="R151">
        <v>-94197.98</v>
      </c>
      <c r="S151">
        <v>2522678.58</v>
      </c>
      <c r="T151">
        <v>1136052.26</v>
      </c>
      <c r="X151">
        <v>1034537</v>
      </c>
      <c r="Y151">
        <v>44818</v>
      </c>
      <c r="Z151">
        <v>1325807</v>
      </c>
      <c r="AA151">
        <v>22294</v>
      </c>
      <c r="AC151">
        <v>748564.19</v>
      </c>
      <c r="AD151">
        <v>70117.61</v>
      </c>
      <c r="AH151">
        <v>44563.67</v>
      </c>
    </row>
    <row r="152" spans="1:34" x14ac:dyDescent="0.25">
      <c r="A152" t="s">
        <v>2264</v>
      </c>
      <c r="B152">
        <v>383698.84</v>
      </c>
      <c r="C152">
        <v>7753.8</v>
      </c>
      <c r="D152">
        <v>116061.44</v>
      </c>
      <c r="G152">
        <v>456151.98</v>
      </c>
      <c r="H152">
        <v>266667.40000000002</v>
      </c>
      <c r="K152">
        <v>109700</v>
      </c>
      <c r="L152">
        <v>76422.649999999994</v>
      </c>
      <c r="N152">
        <v>0</v>
      </c>
      <c r="R152">
        <v>-3541623.71</v>
      </c>
      <c r="S152">
        <v>4801199.47</v>
      </c>
      <c r="T152">
        <v>548992.22</v>
      </c>
      <c r="U152">
        <v>144000</v>
      </c>
      <c r="X152">
        <v>618443.23</v>
      </c>
      <c r="Y152">
        <v>120723.2</v>
      </c>
      <c r="Z152">
        <v>867242.23</v>
      </c>
      <c r="AC152">
        <v>665300.49</v>
      </c>
      <c r="AD152">
        <v>72760.88</v>
      </c>
      <c r="AH152">
        <v>42220</v>
      </c>
    </row>
    <row r="153" spans="1:34" x14ac:dyDescent="0.25">
      <c r="A153" t="s">
        <v>2265</v>
      </c>
      <c r="B153">
        <v>714879.61</v>
      </c>
      <c r="C153">
        <v>55361.55</v>
      </c>
      <c r="D153">
        <v>149791.01</v>
      </c>
      <c r="G153">
        <v>474028.27</v>
      </c>
      <c r="H153">
        <v>221667.61</v>
      </c>
      <c r="K153">
        <v>3000</v>
      </c>
      <c r="L153">
        <v>93248.2</v>
      </c>
      <c r="N153">
        <v>2284.52</v>
      </c>
      <c r="R153">
        <v>-3866875.3</v>
      </c>
      <c r="S153">
        <v>5209136.26</v>
      </c>
      <c r="T153">
        <v>813299.55</v>
      </c>
      <c r="U153">
        <v>180898</v>
      </c>
      <c r="X153">
        <v>810880</v>
      </c>
      <c r="Y153">
        <v>93507.199999999997</v>
      </c>
      <c r="Z153">
        <v>1049901</v>
      </c>
      <c r="AA153">
        <v>27416</v>
      </c>
      <c r="AC153">
        <v>515249.86</v>
      </c>
      <c r="AD153">
        <v>88117.119999999995</v>
      </c>
      <c r="AH153">
        <v>42966.400000000001</v>
      </c>
    </row>
    <row r="154" spans="1:34" x14ac:dyDescent="0.25">
      <c r="A154" t="s">
        <v>2266</v>
      </c>
      <c r="B154">
        <v>867012.8</v>
      </c>
      <c r="C154">
        <v>71389.73</v>
      </c>
      <c r="D154">
        <v>485933.09</v>
      </c>
      <c r="G154">
        <v>306064.24</v>
      </c>
      <c r="H154">
        <v>336322.26</v>
      </c>
      <c r="K154">
        <v>4500</v>
      </c>
      <c r="L154">
        <v>55995</v>
      </c>
      <c r="N154">
        <v>0</v>
      </c>
      <c r="R154">
        <v>-383489.61</v>
      </c>
      <c r="S154">
        <v>2453318.4700000002</v>
      </c>
      <c r="T154">
        <v>551373.56999999995</v>
      </c>
      <c r="U154">
        <v>102000</v>
      </c>
      <c r="X154">
        <v>662245.5</v>
      </c>
      <c r="Y154">
        <v>53028.65</v>
      </c>
      <c r="Z154">
        <v>858423.75</v>
      </c>
      <c r="AA154">
        <v>7300</v>
      </c>
      <c r="AC154">
        <v>432186</v>
      </c>
      <c r="AD154">
        <v>75907.81</v>
      </c>
      <c r="AH154">
        <v>58431.9</v>
      </c>
    </row>
    <row r="155" spans="1:34" x14ac:dyDescent="0.25">
      <c r="A155" t="s">
        <v>2267</v>
      </c>
      <c r="B155">
        <v>5299755.25</v>
      </c>
      <c r="C155">
        <v>229164.82</v>
      </c>
      <c r="D155">
        <v>159087.85</v>
      </c>
      <c r="G155">
        <v>397999.89</v>
      </c>
      <c r="H155">
        <v>1190541.79</v>
      </c>
      <c r="K155">
        <v>7000</v>
      </c>
      <c r="L155">
        <v>152581.19</v>
      </c>
      <c r="N155">
        <v>0</v>
      </c>
      <c r="R155">
        <v>1778343.98</v>
      </c>
      <c r="S155">
        <v>4517827.99</v>
      </c>
      <c r="T155">
        <v>2027599.53</v>
      </c>
      <c r="U155">
        <v>630000</v>
      </c>
      <c r="X155">
        <v>1168198.5</v>
      </c>
      <c r="Y155">
        <v>167821.2</v>
      </c>
      <c r="Z155">
        <v>1732274.5</v>
      </c>
      <c r="AA155">
        <v>8060</v>
      </c>
      <c r="AC155">
        <v>1073432.3</v>
      </c>
      <c r="AD155">
        <v>175606.55</v>
      </c>
      <c r="AH155">
        <v>183449.44</v>
      </c>
    </row>
    <row r="156" spans="1:34" x14ac:dyDescent="0.25">
      <c r="A156" t="s">
        <v>2268</v>
      </c>
      <c r="B156">
        <v>225790.09</v>
      </c>
      <c r="C156">
        <v>35976.5</v>
      </c>
      <c r="D156">
        <v>335764.94</v>
      </c>
      <c r="G156">
        <v>366045.13</v>
      </c>
      <c r="H156">
        <v>112217.2</v>
      </c>
      <c r="K156">
        <v>9500</v>
      </c>
      <c r="L156">
        <v>227921</v>
      </c>
      <c r="N156">
        <v>-9291</v>
      </c>
      <c r="R156">
        <v>-1853131.04</v>
      </c>
      <c r="S156">
        <v>3061336.79</v>
      </c>
      <c r="T156">
        <v>634165.89</v>
      </c>
      <c r="X156">
        <v>348327</v>
      </c>
      <c r="Y156">
        <v>74371.199999999997</v>
      </c>
      <c r="Z156">
        <v>508503</v>
      </c>
      <c r="AA156">
        <v>2700</v>
      </c>
      <c r="AC156">
        <v>750871.28</v>
      </c>
      <c r="AD156">
        <v>116976.2</v>
      </c>
      <c r="AE156">
        <v>10000</v>
      </c>
      <c r="AH156">
        <v>28355.5</v>
      </c>
    </row>
    <row r="157" spans="1:34" x14ac:dyDescent="0.25">
      <c r="A157" t="s">
        <v>2269</v>
      </c>
      <c r="B157">
        <v>684307.38</v>
      </c>
      <c r="C157">
        <v>49645.9</v>
      </c>
      <c r="D157">
        <v>50757.760000000002</v>
      </c>
      <c r="G157">
        <v>1639270.06</v>
      </c>
      <c r="H157">
        <v>426460.72</v>
      </c>
      <c r="K157">
        <v>0</v>
      </c>
      <c r="L157">
        <v>53012.1</v>
      </c>
      <c r="N157">
        <v>2936</v>
      </c>
      <c r="R157">
        <v>679037.58</v>
      </c>
      <c r="S157">
        <v>2227904.62</v>
      </c>
      <c r="T157">
        <v>462126.57</v>
      </c>
      <c r="X157">
        <v>257502</v>
      </c>
      <c r="Y157">
        <v>35510.800000000003</v>
      </c>
      <c r="Z157">
        <v>437294</v>
      </c>
      <c r="AC157">
        <v>317602.90000000002</v>
      </c>
      <c r="AD157">
        <v>89297.5</v>
      </c>
      <c r="AH157">
        <v>23393.45</v>
      </c>
    </row>
    <row r="158" spans="1:34" x14ac:dyDescent="0.25">
      <c r="A158" t="s">
        <v>2270</v>
      </c>
      <c r="B158">
        <v>547909.74</v>
      </c>
      <c r="C158">
        <v>7978.48</v>
      </c>
      <c r="D158">
        <v>552329.15</v>
      </c>
      <c r="G158">
        <v>1226359.83</v>
      </c>
      <c r="H158">
        <v>452575.68</v>
      </c>
      <c r="K158">
        <v>3500</v>
      </c>
      <c r="L158">
        <v>99984.35</v>
      </c>
      <c r="N158">
        <v>0</v>
      </c>
      <c r="R158">
        <v>1281445.25</v>
      </c>
      <c r="S158">
        <v>1652500.79</v>
      </c>
      <c r="T158">
        <v>479054.84</v>
      </c>
      <c r="X158">
        <v>348298</v>
      </c>
      <c r="Y158">
        <v>55049.599999999999</v>
      </c>
      <c r="Z158">
        <v>525123</v>
      </c>
      <c r="AA158">
        <v>7920</v>
      </c>
      <c r="AC158">
        <v>519382.8</v>
      </c>
      <c r="AD158">
        <v>58254.15</v>
      </c>
      <c r="AH158">
        <v>22000</v>
      </c>
    </row>
    <row r="159" spans="1:34" x14ac:dyDescent="0.25">
      <c r="A159" t="s">
        <v>2271</v>
      </c>
      <c r="B159">
        <v>618645.75</v>
      </c>
      <c r="C159">
        <v>0</v>
      </c>
      <c r="D159">
        <v>244621.75</v>
      </c>
      <c r="G159">
        <v>917226.63</v>
      </c>
      <c r="H159">
        <v>724970.28</v>
      </c>
      <c r="L159">
        <v>126715.3</v>
      </c>
      <c r="N159">
        <v>2250</v>
      </c>
      <c r="R159">
        <v>101259.68</v>
      </c>
      <c r="S159">
        <v>2038406.69</v>
      </c>
      <c r="T159">
        <v>1334397.28</v>
      </c>
      <c r="X159">
        <v>744191</v>
      </c>
      <c r="Y159">
        <v>16330.4</v>
      </c>
      <c r="Z159">
        <v>1093291</v>
      </c>
      <c r="AA159">
        <v>7570</v>
      </c>
      <c r="AC159">
        <v>655852.24</v>
      </c>
      <c r="AD159">
        <v>101372.7</v>
      </c>
    </row>
    <row r="160" spans="1:34" x14ac:dyDescent="0.25">
      <c r="A160" t="s">
        <v>2272</v>
      </c>
      <c r="B160">
        <v>854098.53</v>
      </c>
      <c r="C160">
        <v>31300.68</v>
      </c>
      <c r="D160">
        <v>58508.83</v>
      </c>
      <c r="G160">
        <v>1092423.81</v>
      </c>
      <c r="H160">
        <v>342572.09</v>
      </c>
      <c r="K160">
        <v>0</v>
      </c>
      <c r="L160">
        <v>86235</v>
      </c>
      <c r="N160">
        <v>1707</v>
      </c>
      <c r="R160">
        <v>53475.839999999997</v>
      </c>
      <c r="S160">
        <v>2546107.46</v>
      </c>
      <c r="T160">
        <v>618816.31000000006</v>
      </c>
      <c r="U160">
        <v>96000</v>
      </c>
      <c r="X160">
        <v>745066</v>
      </c>
      <c r="Y160">
        <v>88056.3</v>
      </c>
      <c r="Z160">
        <v>923964.5</v>
      </c>
      <c r="AC160">
        <v>706600.84</v>
      </c>
      <c r="AD160">
        <v>123893.06</v>
      </c>
      <c r="AH160">
        <v>102101.57</v>
      </c>
    </row>
    <row r="161" spans="1:34" x14ac:dyDescent="0.25">
      <c r="A161" t="s">
        <v>2273</v>
      </c>
      <c r="B161">
        <v>272095.55</v>
      </c>
      <c r="C161">
        <v>42482.54</v>
      </c>
      <c r="D161">
        <v>156903.54</v>
      </c>
      <c r="G161">
        <v>416888.16</v>
      </c>
      <c r="H161">
        <v>591472.82999999996</v>
      </c>
      <c r="K161">
        <v>0</v>
      </c>
      <c r="L161">
        <v>26370.03</v>
      </c>
      <c r="N161">
        <v>0</v>
      </c>
      <c r="R161">
        <v>-841791.83</v>
      </c>
      <c r="S161">
        <v>2320392.7599999998</v>
      </c>
      <c r="T161">
        <v>769460.92</v>
      </c>
      <c r="V161">
        <v>118.39</v>
      </c>
      <c r="X161">
        <v>456347.5</v>
      </c>
      <c r="Y161">
        <v>54996</v>
      </c>
      <c r="Z161">
        <v>601991.5</v>
      </c>
      <c r="AA161">
        <v>2000</v>
      </c>
      <c r="AC161">
        <v>412279.69</v>
      </c>
      <c r="AD161">
        <v>13984.55</v>
      </c>
      <c r="AE161">
        <v>18000</v>
      </c>
      <c r="AH161">
        <v>257795.41</v>
      </c>
    </row>
    <row r="162" spans="1:34" x14ac:dyDescent="0.25">
      <c r="A162" t="s">
        <v>2274</v>
      </c>
      <c r="B162">
        <v>411769.23</v>
      </c>
      <c r="C162">
        <v>22811</v>
      </c>
      <c r="D162">
        <v>252611.83</v>
      </c>
      <c r="G162">
        <v>507252.73</v>
      </c>
      <c r="H162">
        <v>250268.25</v>
      </c>
      <c r="K162">
        <v>2000</v>
      </c>
      <c r="L162">
        <v>53093</v>
      </c>
      <c r="N162">
        <v>0</v>
      </c>
      <c r="R162">
        <v>-1281701.0900000001</v>
      </c>
      <c r="S162">
        <v>2754433.99</v>
      </c>
      <c r="T162">
        <v>467305.76</v>
      </c>
      <c r="U162">
        <v>18000</v>
      </c>
      <c r="X162">
        <v>714490</v>
      </c>
      <c r="Y162">
        <v>47415.6</v>
      </c>
      <c r="Z162">
        <v>827537</v>
      </c>
      <c r="AA162">
        <v>6240</v>
      </c>
      <c r="AC162">
        <v>403315.21</v>
      </c>
      <c r="AD162">
        <v>74124.509999999995</v>
      </c>
      <c r="AH162">
        <v>19107.5</v>
      </c>
    </row>
    <row r="163" spans="1:34" x14ac:dyDescent="0.25">
      <c r="A163" t="s">
        <v>2275</v>
      </c>
      <c r="B163">
        <v>925536.73</v>
      </c>
      <c r="C163">
        <v>30062.19</v>
      </c>
      <c r="D163">
        <v>40564.89</v>
      </c>
      <c r="G163">
        <v>344725</v>
      </c>
      <c r="H163">
        <v>473544.94</v>
      </c>
      <c r="K163">
        <v>5000</v>
      </c>
      <c r="L163">
        <v>89207.6</v>
      </c>
      <c r="N163">
        <v>-1981</v>
      </c>
      <c r="R163">
        <v>-2128824.48</v>
      </c>
      <c r="S163">
        <v>4163724</v>
      </c>
      <c r="T163">
        <v>500177.43</v>
      </c>
      <c r="U163">
        <v>145000</v>
      </c>
      <c r="X163">
        <v>925225</v>
      </c>
      <c r="Y163">
        <v>69769</v>
      </c>
      <c r="Z163">
        <v>1161838</v>
      </c>
      <c r="AB163">
        <v>1000</v>
      </c>
      <c r="AC163">
        <v>717907.8</v>
      </c>
      <c r="AD163">
        <v>25446.2</v>
      </c>
      <c r="AH163">
        <v>46671.8</v>
      </c>
    </row>
    <row r="164" spans="1:34" x14ac:dyDescent="0.25">
      <c r="A164" t="s">
        <v>2276</v>
      </c>
      <c r="B164">
        <v>482277.05</v>
      </c>
      <c r="C164">
        <v>8290.16</v>
      </c>
      <c r="D164">
        <v>183231.08</v>
      </c>
      <c r="G164">
        <v>537243.24</v>
      </c>
      <c r="H164">
        <v>69762.759999999995</v>
      </c>
      <c r="K164">
        <v>27000</v>
      </c>
      <c r="L164">
        <v>133520</v>
      </c>
      <c r="N164">
        <v>1696</v>
      </c>
      <c r="R164">
        <v>-2053065.82</v>
      </c>
      <c r="S164">
        <v>3254719.47</v>
      </c>
      <c r="T164">
        <v>509985</v>
      </c>
      <c r="V164">
        <v>1507.5</v>
      </c>
      <c r="X164">
        <v>663764.5</v>
      </c>
      <c r="Y164">
        <v>95592</v>
      </c>
      <c r="Z164">
        <v>789486.5</v>
      </c>
      <c r="AC164">
        <v>506934.08</v>
      </c>
      <c r="AD164">
        <v>32689.85</v>
      </c>
      <c r="AH164">
        <v>24803.93</v>
      </c>
    </row>
    <row r="165" spans="1:34" x14ac:dyDescent="0.25">
      <c r="A165" t="s">
        <v>2277</v>
      </c>
      <c r="B165">
        <v>1654183.8</v>
      </c>
      <c r="C165">
        <v>1737995.09</v>
      </c>
      <c r="D165">
        <v>153639.29999999999</v>
      </c>
      <c r="G165">
        <v>249029.58</v>
      </c>
      <c r="H165">
        <v>240349.85</v>
      </c>
      <c r="K165">
        <v>8000</v>
      </c>
      <c r="L165">
        <v>102379.01</v>
      </c>
      <c r="N165">
        <v>0</v>
      </c>
      <c r="R165">
        <v>-1472915.38</v>
      </c>
      <c r="S165">
        <v>5043639.74</v>
      </c>
      <c r="T165">
        <v>1329151.47</v>
      </c>
      <c r="X165">
        <v>1282618.2</v>
      </c>
      <c r="Y165">
        <v>100</v>
      </c>
      <c r="Z165">
        <v>1711082.2</v>
      </c>
      <c r="AA165">
        <v>6880</v>
      </c>
      <c r="AB165">
        <v>16400</v>
      </c>
      <c r="AC165">
        <v>489779.96</v>
      </c>
      <c r="AD165">
        <v>33578.46</v>
      </c>
      <c r="AH165">
        <v>54.8</v>
      </c>
    </row>
    <row r="166" spans="1:34" x14ac:dyDescent="0.25">
      <c r="A166" t="s">
        <v>2278</v>
      </c>
      <c r="B166">
        <v>505623.96</v>
      </c>
      <c r="C166">
        <v>192806.09</v>
      </c>
      <c r="D166">
        <v>47577.15</v>
      </c>
      <c r="G166">
        <v>267937.46999999997</v>
      </c>
      <c r="H166">
        <v>526293.84</v>
      </c>
      <c r="K166">
        <v>3000</v>
      </c>
      <c r="L166">
        <v>57398.3</v>
      </c>
      <c r="N166">
        <v>74.760000000000005</v>
      </c>
      <c r="R166">
        <v>-1799565.95</v>
      </c>
      <c r="S166">
        <v>3325480.98</v>
      </c>
      <c r="T166">
        <v>729805.26</v>
      </c>
      <c r="U166">
        <v>12000</v>
      </c>
      <c r="X166">
        <v>458825.5</v>
      </c>
      <c r="Y166">
        <v>85398.25</v>
      </c>
      <c r="Z166">
        <v>694243.5</v>
      </c>
      <c r="AA166">
        <v>1280</v>
      </c>
      <c r="AB166">
        <v>7300</v>
      </c>
      <c r="AC166">
        <v>400315.43</v>
      </c>
      <c r="AD166">
        <v>143591.41</v>
      </c>
      <c r="AH166">
        <v>85448.25</v>
      </c>
    </row>
    <row r="167" spans="1:34" x14ac:dyDescent="0.25">
      <c r="A167" t="s">
        <v>2279</v>
      </c>
      <c r="B167">
        <v>507840.47</v>
      </c>
      <c r="C167">
        <v>881148.2</v>
      </c>
      <c r="D167">
        <v>63631.39</v>
      </c>
      <c r="G167">
        <v>375384.42</v>
      </c>
      <c r="H167">
        <v>163279.46</v>
      </c>
      <c r="K167">
        <v>1000</v>
      </c>
      <c r="L167">
        <v>118584.3</v>
      </c>
      <c r="N167">
        <v>7505.19</v>
      </c>
      <c r="R167">
        <v>-656657.25</v>
      </c>
      <c r="S167">
        <v>2391351.64</v>
      </c>
      <c r="T167">
        <v>698102.72</v>
      </c>
      <c r="X167">
        <v>768125.4</v>
      </c>
      <c r="Z167">
        <v>853180.32</v>
      </c>
      <c r="AA167">
        <v>3170</v>
      </c>
      <c r="AB167">
        <v>7200</v>
      </c>
      <c r="AC167">
        <v>433255.75</v>
      </c>
      <c r="AD167">
        <v>39197.29</v>
      </c>
      <c r="AH167">
        <v>724.7</v>
      </c>
    </row>
    <row r="168" spans="1:34" x14ac:dyDescent="0.25">
      <c r="A168" t="s">
        <v>2280</v>
      </c>
      <c r="B168">
        <v>3599739.53</v>
      </c>
      <c r="C168">
        <v>1702495.95</v>
      </c>
      <c r="D168">
        <v>379288.5</v>
      </c>
      <c r="G168">
        <v>102110.24</v>
      </c>
      <c r="H168">
        <v>721178.74</v>
      </c>
      <c r="K168">
        <v>3000</v>
      </c>
      <c r="L168">
        <v>186845.22</v>
      </c>
      <c r="N168">
        <v>0</v>
      </c>
      <c r="R168">
        <v>2537392.67</v>
      </c>
      <c r="S168">
        <v>3361619.92</v>
      </c>
      <c r="T168">
        <v>1451432.25</v>
      </c>
      <c r="U168">
        <v>86180</v>
      </c>
      <c r="X168">
        <v>782057.5</v>
      </c>
      <c r="Z168">
        <v>1240797.5</v>
      </c>
      <c r="AA168">
        <v>4170</v>
      </c>
      <c r="AB168">
        <v>9500</v>
      </c>
      <c r="AC168">
        <v>600431.84</v>
      </c>
      <c r="AD168">
        <v>48575.26</v>
      </c>
      <c r="AH168">
        <v>240</v>
      </c>
    </row>
    <row r="169" spans="1:34" x14ac:dyDescent="0.25">
      <c r="A169" t="s">
        <v>2281</v>
      </c>
      <c r="B169">
        <v>2860116.01</v>
      </c>
      <c r="C169">
        <v>8004135.4400000004</v>
      </c>
      <c r="D169">
        <v>82329.48</v>
      </c>
      <c r="G169">
        <v>173067.23</v>
      </c>
      <c r="H169">
        <v>253873.23</v>
      </c>
      <c r="K169">
        <v>2000</v>
      </c>
      <c r="L169">
        <v>99470.33</v>
      </c>
      <c r="N169">
        <v>0</v>
      </c>
      <c r="R169">
        <v>8478150.6099999994</v>
      </c>
      <c r="S169">
        <v>1760380.65</v>
      </c>
      <c r="T169">
        <v>1480140.05</v>
      </c>
      <c r="U169">
        <v>384000</v>
      </c>
      <c r="X169">
        <v>544651.30000000005</v>
      </c>
      <c r="Z169">
        <v>918653.03</v>
      </c>
      <c r="AA169">
        <v>4710</v>
      </c>
      <c r="AB169">
        <v>10960</v>
      </c>
      <c r="AC169">
        <v>396394.37</v>
      </c>
      <c r="AD169">
        <v>44304.15</v>
      </c>
      <c r="AH169">
        <v>250</v>
      </c>
    </row>
    <row r="170" spans="1:34" x14ac:dyDescent="0.25">
      <c r="A170" t="s">
        <v>2282</v>
      </c>
      <c r="B170">
        <v>981611.9</v>
      </c>
      <c r="C170">
        <v>1425051.25</v>
      </c>
      <c r="D170">
        <v>73014.53</v>
      </c>
      <c r="G170">
        <v>126281.11</v>
      </c>
      <c r="H170">
        <v>158220.16</v>
      </c>
      <c r="K170">
        <v>2000</v>
      </c>
      <c r="L170">
        <v>49844.62</v>
      </c>
      <c r="N170">
        <v>1663.43</v>
      </c>
      <c r="R170">
        <v>71358.759999999995</v>
      </c>
      <c r="S170">
        <v>2322668.0699999998</v>
      </c>
      <c r="T170">
        <v>1239134.51</v>
      </c>
      <c r="X170">
        <v>715388</v>
      </c>
      <c r="Z170">
        <v>840701</v>
      </c>
      <c r="AA170">
        <v>320</v>
      </c>
      <c r="AB170">
        <v>2280</v>
      </c>
      <c r="AC170">
        <v>682745.4</v>
      </c>
      <c r="AD170">
        <v>111251.04</v>
      </c>
      <c r="AH170">
        <v>581</v>
      </c>
    </row>
    <row r="171" spans="1:34" x14ac:dyDescent="0.25">
      <c r="A171" t="s">
        <v>2283</v>
      </c>
      <c r="B171">
        <v>2086209.25</v>
      </c>
      <c r="C171">
        <v>2002694.3</v>
      </c>
      <c r="D171">
        <v>67193.75</v>
      </c>
      <c r="G171">
        <v>112735.08</v>
      </c>
      <c r="H171">
        <v>489218.41</v>
      </c>
      <c r="K171">
        <v>4000</v>
      </c>
      <c r="L171">
        <v>169026.77</v>
      </c>
      <c r="N171">
        <v>345.18</v>
      </c>
      <c r="R171">
        <v>1808123.64</v>
      </c>
      <c r="S171">
        <v>2698130.22</v>
      </c>
      <c r="T171">
        <v>1063444.8400000001</v>
      </c>
      <c r="X171">
        <v>486359.6</v>
      </c>
      <c r="Z171">
        <v>865139.6</v>
      </c>
      <c r="AA171">
        <v>3870</v>
      </c>
      <c r="AB171">
        <v>25360</v>
      </c>
      <c r="AC171">
        <v>467372.3</v>
      </c>
      <c r="AD171">
        <v>109487.56</v>
      </c>
      <c r="AH171">
        <v>150</v>
      </c>
    </row>
    <row r="172" spans="1:34" x14ac:dyDescent="0.25">
      <c r="A172" t="s">
        <v>2284</v>
      </c>
      <c r="B172">
        <v>875670.68</v>
      </c>
      <c r="C172">
        <v>787374.1</v>
      </c>
      <c r="D172">
        <v>94751.96</v>
      </c>
      <c r="G172">
        <v>130645.28</v>
      </c>
      <c r="H172">
        <v>614318.85</v>
      </c>
      <c r="L172">
        <v>28180</v>
      </c>
      <c r="N172">
        <v>45.33</v>
      </c>
      <c r="R172">
        <v>-329391.74</v>
      </c>
      <c r="S172">
        <v>2583594.75</v>
      </c>
      <c r="T172">
        <v>756718.67</v>
      </c>
      <c r="U172">
        <v>84000</v>
      </c>
      <c r="X172">
        <v>489657</v>
      </c>
      <c r="Z172">
        <v>669839</v>
      </c>
      <c r="AA172">
        <v>4560</v>
      </c>
      <c r="AB172">
        <v>12800</v>
      </c>
      <c r="AC172">
        <v>280834.59000000003</v>
      </c>
      <c r="AD172">
        <v>141949.54999999999</v>
      </c>
      <c r="AH172">
        <v>60</v>
      </c>
    </row>
    <row r="173" spans="1:34" x14ac:dyDescent="0.25">
      <c r="A173" t="s">
        <v>2285</v>
      </c>
      <c r="B173">
        <v>381062.61</v>
      </c>
      <c r="C173">
        <v>192471.49</v>
      </c>
      <c r="D173">
        <v>49876.31</v>
      </c>
      <c r="G173">
        <v>700101.26</v>
      </c>
      <c r="H173">
        <v>72000.5</v>
      </c>
      <c r="L173">
        <v>29862.3</v>
      </c>
      <c r="N173">
        <v>956.58</v>
      </c>
      <c r="R173">
        <v>-2256509.7400000002</v>
      </c>
      <c r="S173">
        <v>3606433.4</v>
      </c>
      <c r="T173">
        <v>496911.39</v>
      </c>
      <c r="U173">
        <v>60000</v>
      </c>
      <c r="X173">
        <v>481894</v>
      </c>
      <c r="Y173">
        <v>21.76</v>
      </c>
      <c r="Z173">
        <v>600886</v>
      </c>
      <c r="AA173">
        <v>2380</v>
      </c>
      <c r="AB173">
        <v>8600</v>
      </c>
      <c r="AC173">
        <v>343141.87</v>
      </c>
      <c r="AD173">
        <v>69029.649999999994</v>
      </c>
      <c r="AH173">
        <v>20</v>
      </c>
    </row>
    <row r="174" spans="1:34" x14ac:dyDescent="0.25">
      <c r="A174" t="s">
        <v>2286</v>
      </c>
      <c r="B174">
        <v>1255236.06</v>
      </c>
      <c r="C174">
        <v>18999.060000000001</v>
      </c>
      <c r="D174">
        <v>225965.38</v>
      </c>
      <c r="G174">
        <v>1107869.3500000001</v>
      </c>
      <c r="H174">
        <v>64782.1</v>
      </c>
      <c r="K174">
        <v>0</v>
      </c>
      <c r="L174">
        <v>64835.5</v>
      </c>
      <c r="N174">
        <v>3864.61</v>
      </c>
      <c r="O174">
        <v>866</v>
      </c>
      <c r="R174">
        <v>1037568.18</v>
      </c>
      <c r="S174">
        <v>1870843.71</v>
      </c>
      <c r="T174">
        <v>954824.96</v>
      </c>
      <c r="X174">
        <v>925015</v>
      </c>
      <c r="Z174">
        <v>1418459.98</v>
      </c>
      <c r="AA174">
        <v>7788</v>
      </c>
      <c r="AC174">
        <v>500144.64000000001</v>
      </c>
      <c r="AD174">
        <v>82317.039999999994</v>
      </c>
      <c r="AH174">
        <v>176256.35</v>
      </c>
    </row>
    <row r="175" spans="1:34" x14ac:dyDescent="0.25">
      <c r="A175" t="s">
        <v>2287</v>
      </c>
      <c r="B175">
        <v>444642.3</v>
      </c>
      <c r="C175">
        <v>42968.5</v>
      </c>
      <c r="D175">
        <v>195354.85</v>
      </c>
      <c r="G175">
        <v>571480.98</v>
      </c>
      <c r="H175">
        <v>462251.61</v>
      </c>
      <c r="K175">
        <v>3000</v>
      </c>
      <c r="L175">
        <v>70661.3</v>
      </c>
      <c r="N175">
        <v>827.36</v>
      </c>
      <c r="R175">
        <v>-1618572.1</v>
      </c>
      <c r="S175">
        <v>3462022.37</v>
      </c>
      <c r="T175">
        <v>660005.71</v>
      </c>
      <c r="X175">
        <v>783765.8</v>
      </c>
      <c r="Y175">
        <v>60400</v>
      </c>
      <c r="Z175">
        <v>1010365.8</v>
      </c>
      <c r="AA175">
        <v>8560</v>
      </c>
      <c r="AB175">
        <v>1340</v>
      </c>
      <c r="AC175">
        <v>460756.73</v>
      </c>
      <c r="AD175">
        <v>145590.19</v>
      </c>
      <c r="AH175">
        <v>78799.48</v>
      </c>
    </row>
    <row r="176" spans="1:34" x14ac:dyDescent="0.25">
      <c r="A176" t="s">
        <v>2288</v>
      </c>
      <c r="B176">
        <v>1640787.86</v>
      </c>
      <c r="C176">
        <v>64371.19</v>
      </c>
      <c r="D176">
        <v>156076.17000000001</v>
      </c>
      <c r="G176">
        <v>13834437.4</v>
      </c>
      <c r="H176">
        <v>2553357.88</v>
      </c>
      <c r="K176">
        <v>16472.740000000002</v>
      </c>
      <c r="L176">
        <v>59184.7</v>
      </c>
      <c r="N176">
        <v>0</v>
      </c>
      <c r="R176">
        <v>15604646.390000001</v>
      </c>
      <c r="S176">
        <v>3101018.9</v>
      </c>
      <c r="T176">
        <v>1426963.66</v>
      </c>
      <c r="Y176">
        <v>907150</v>
      </c>
      <c r="Z176">
        <v>1181155</v>
      </c>
      <c r="AA176">
        <v>8700</v>
      </c>
      <c r="AC176">
        <v>624336.63</v>
      </c>
      <c r="AD176">
        <v>890949.14</v>
      </c>
      <c r="AH176">
        <v>161265.12</v>
      </c>
    </row>
    <row r="177" spans="1:34" x14ac:dyDescent="0.25">
      <c r="A177" t="s">
        <v>2289</v>
      </c>
      <c r="B177">
        <v>615228.09</v>
      </c>
      <c r="C177">
        <v>28328.62</v>
      </c>
      <c r="D177">
        <v>253247.59</v>
      </c>
      <c r="G177">
        <v>3</v>
      </c>
      <c r="H177">
        <v>345814.78</v>
      </c>
      <c r="K177">
        <v>6080</v>
      </c>
      <c r="L177">
        <v>104225.17</v>
      </c>
      <c r="M177">
        <v>35000</v>
      </c>
      <c r="N177">
        <v>331.19</v>
      </c>
      <c r="R177">
        <v>-338624.73</v>
      </c>
      <c r="S177">
        <v>1627952.15</v>
      </c>
      <c r="T177">
        <v>944861.51</v>
      </c>
      <c r="X177">
        <v>1207146.7</v>
      </c>
      <c r="Y177">
        <v>74800</v>
      </c>
      <c r="Z177">
        <v>1540780.7</v>
      </c>
      <c r="AA177">
        <v>15140</v>
      </c>
      <c r="AC177">
        <v>677493.22</v>
      </c>
      <c r="AD177">
        <v>76390.570000000007</v>
      </c>
      <c r="AH177">
        <v>109345.42</v>
      </c>
    </row>
    <row r="178" spans="1:34" x14ac:dyDescent="0.25">
      <c r="A178" t="s">
        <v>2290</v>
      </c>
      <c r="B178">
        <v>691530.09</v>
      </c>
      <c r="C178">
        <v>34938.75</v>
      </c>
      <c r="D178">
        <v>131536.42000000001</v>
      </c>
      <c r="G178">
        <v>2</v>
      </c>
      <c r="H178">
        <v>153219.32999999999</v>
      </c>
      <c r="K178">
        <v>0</v>
      </c>
      <c r="L178">
        <v>95701.86</v>
      </c>
      <c r="N178">
        <v>2534.7399999999998</v>
      </c>
      <c r="R178">
        <v>-3309102.05</v>
      </c>
      <c r="S178">
        <v>4470863.96</v>
      </c>
      <c r="T178">
        <v>718105.59999999998</v>
      </c>
      <c r="X178">
        <v>1356873</v>
      </c>
      <c r="Z178">
        <v>1624864</v>
      </c>
      <c r="AA178">
        <v>10770</v>
      </c>
      <c r="AC178">
        <v>529675.85</v>
      </c>
      <c r="AD178">
        <v>53192.18</v>
      </c>
      <c r="AH178">
        <v>105248.49</v>
      </c>
    </row>
    <row r="179" spans="1:34" x14ac:dyDescent="0.25">
      <c r="A179" t="s">
        <v>2291</v>
      </c>
      <c r="B179">
        <v>725828.92</v>
      </c>
      <c r="C179">
        <v>63006</v>
      </c>
      <c r="D179">
        <v>168069.36</v>
      </c>
      <c r="G179">
        <v>-2562.6999999999998</v>
      </c>
      <c r="H179">
        <v>421097.19</v>
      </c>
      <c r="K179">
        <v>51794.080000000002</v>
      </c>
      <c r="L179">
        <v>89068.12</v>
      </c>
      <c r="M179">
        <v>13500</v>
      </c>
      <c r="N179">
        <v>4358.53</v>
      </c>
      <c r="R179">
        <v>-150396.06</v>
      </c>
      <c r="S179">
        <v>1561169.34</v>
      </c>
      <c r="T179">
        <v>947673.04</v>
      </c>
      <c r="U179">
        <v>13500</v>
      </c>
      <c r="X179">
        <v>1146526.7</v>
      </c>
      <c r="Y179">
        <v>16800</v>
      </c>
      <c r="Z179">
        <v>1599340.7</v>
      </c>
      <c r="AA179">
        <v>940</v>
      </c>
      <c r="AC179">
        <v>590581.98</v>
      </c>
      <c r="AD179">
        <v>74499.149999999994</v>
      </c>
      <c r="AH179">
        <v>53193.15</v>
      </c>
    </row>
    <row r="180" spans="1:34" x14ac:dyDescent="0.25">
      <c r="A180" t="s">
        <v>2292</v>
      </c>
      <c r="B180">
        <v>1118000.1000000001</v>
      </c>
      <c r="C180">
        <v>24083.75</v>
      </c>
      <c r="D180">
        <v>281123.67</v>
      </c>
      <c r="G180">
        <v>543375.62</v>
      </c>
      <c r="H180">
        <v>846248.33</v>
      </c>
      <c r="K180">
        <v>2452</v>
      </c>
      <c r="L180">
        <v>220008.14</v>
      </c>
      <c r="N180">
        <v>0</v>
      </c>
      <c r="R180">
        <v>1594881.92</v>
      </c>
      <c r="S180">
        <v>1137972.49</v>
      </c>
      <c r="T180">
        <v>923221.12</v>
      </c>
      <c r="U180">
        <v>10785.75</v>
      </c>
      <c r="X180">
        <v>1172677.1000000001</v>
      </c>
      <c r="Y180">
        <v>29600</v>
      </c>
      <c r="Z180">
        <v>1387567.77</v>
      </c>
      <c r="AA180">
        <v>8980</v>
      </c>
      <c r="AC180">
        <v>649470.62</v>
      </c>
      <c r="AD180">
        <v>133602.16</v>
      </c>
      <c r="AH180">
        <v>99146.5</v>
      </c>
    </row>
    <row r="181" spans="1:34" x14ac:dyDescent="0.25">
      <c r="A181" t="s">
        <v>2293</v>
      </c>
      <c r="B181">
        <v>1096368.58</v>
      </c>
      <c r="C181">
        <v>443484.39</v>
      </c>
      <c r="D181">
        <v>215183.32</v>
      </c>
      <c r="G181">
        <v>1887655.93</v>
      </c>
      <c r="H181">
        <v>431313.85</v>
      </c>
      <c r="K181">
        <v>4000</v>
      </c>
      <c r="L181">
        <v>116597.63</v>
      </c>
      <c r="N181">
        <v>1395</v>
      </c>
      <c r="R181">
        <v>1678933.86</v>
      </c>
      <c r="S181">
        <v>1899168.01</v>
      </c>
      <c r="T181">
        <v>1699841.23</v>
      </c>
      <c r="X181">
        <v>902249.7</v>
      </c>
      <c r="Y181">
        <v>39600</v>
      </c>
      <c r="Z181">
        <v>1287326.7</v>
      </c>
      <c r="AA181">
        <v>16394</v>
      </c>
      <c r="AC181">
        <v>655436.02</v>
      </c>
      <c r="AD181">
        <v>163195.68</v>
      </c>
      <c r="AH181">
        <v>145426.96</v>
      </c>
    </row>
    <row r="182" spans="1:34" x14ac:dyDescent="0.25">
      <c r="A182" t="s">
        <v>2294</v>
      </c>
      <c r="B182">
        <v>704398.41</v>
      </c>
      <c r="C182">
        <v>24336.65</v>
      </c>
      <c r="D182">
        <v>334419.42</v>
      </c>
      <c r="G182">
        <v>1265877.01</v>
      </c>
      <c r="H182">
        <v>304566.45</v>
      </c>
      <c r="K182">
        <v>1500</v>
      </c>
      <c r="L182">
        <v>83503.5</v>
      </c>
      <c r="M182">
        <v>27000</v>
      </c>
      <c r="N182">
        <v>1914.96</v>
      </c>
      <c r="R182">
        <v>-1380881.99</v>
      </c>
      <c r="S182">
        <v>4476501.28</v>
      </c>
      <c r="T182">
        <v>931940.61</v>
      </c>
      <c r="U182">
        <v>141000</v>
      </c>
      <c r="X182">
        <v>724885</v>
      </c>
      <c r="Y182">
        <v>32800</v>
      </c>
      <c r="Z182">
        <v>1073651</v>
      </c>
      <c r="AA182">
        <v>7940</v>
      </c>
      <c r="AC182">
        <v>1116908.08</v>
      </c>
      <c r="AD182">
        <v>141111.32</v>
      </c>
      <c r="AH182">
        <v>66955.02</v>
      </c>
    </row>
    <row r="183" spans="1:34" x14ac:dyDescent="0.25">
      <c r="A183" t="s">
        <v>2295</v>
      </c>
      <c r="B183">
        <v>698146.19</v>
      </c>
      <c r="C183">
        <v>13045.5</v>
      </c>
      <c r="D183">
        <v>175505.04</v>
      </c>
      <c r="G183">
        <v>156545.69</v>
      </c>
      <c r="H183">
        <v>398848.25</v>
      </c>
      <c r="K183">
        <v>0</v>
      </c>
      <c r="L183">
        <v>79312.31</v>
      </c>
      <c r="M183">
        <v>43500</v>
      </c>
      <c r="N183">
        <v>0</v>
      </c>
      <c r="R183">
        <v>-512583.86</v>
      </c>
      <c r="S183">
        <v>1898710.57</v>
      </c>
      <c r="T183">
        <v>706860.47</v>
      </c>
      <c r="U183">
        <v>4500</v>
      </c>
      <c r="X183">
        <v>1555581.4</v>
      </c>
      <c r="Y183">
        <v>30800</v>
      </c>
      <c r="Z183">
        <v>1798012.4</v>
      </c>
      <c r="AA183">
        <v>4640</v>
      </c>
      <c r="AC183">
        <v>455160.33</v>
      </c>
      <c r="AD183">
        <v>66962.259999999995</v>
      </c>
      <c r="AH183">
        <v>39815.230000000003</v>
      </c>
    </row>
    <row r="184" spans="1:34" x14ac:dyDescent="0.25">
      <c r="A184" t="s">
        <v>2296</v>
      </c>
      <c r="B184">
        <v>793591.01</v>
      </c>
      <c r="C184">
        <v>33147.61</v>
      </c>
      <c r="D184">
        <v>97114.29</v>
      </c>
      <c r="G184">
        <v>193406.39</v>
      </c>
      <c r="H184">
        <v>638175.51</v>
      </c>
      <c r="K184">
        <v>7000</v>
      </c>
      <c r="L184">
        <v>68575.320000000007</v>
      </c>
      <c r="M184">
        <v>24000</v>
      </c>
      <c r="N184">
        <v>370.78</v>
      </c>
      <c r="R184">
        <v>-468439.35</v>
      </c>
      <c r="S184">
        <v>2242933.0699999998</v>
      </c>
      <c r="T184">
        <v>947075.29</v>
      </c>
      <c r="U184">
        <v>54000</v>
      </c>
      <c r="X184">
        <v>585644.80000000005</v>
      </c>
      <c r="Y184">
        <v>58400</v>
      </c>
      <c r="Z184">
        <v>904265.8</v>
      </c>
      <c r="AC184">
        <v>634817.38</v>
      </c>
      <c r="AD184">
        <v>101628.01</v>
      </c>
      <c r="AH184">
        <v>123413.91</v>
      </c>
    </row>
    <row r="185" spans="1:34" x14ac:dyDescent="0.25">
      <c r="A185" t="s">
        <v>2297</v>
      </c>
      <c r="B185">
        <v>648624.38</v>
      </c>
      <c r="C185">
        <v>17510.5</v>
      </c>
      <c r="D185">
        <v>52189.279999999999</v>
      </c>
      <c r="G185">
        <v>192464.55</v>
      </c>
      <c r="H185">
        <v>306634.58</v>
      </c>
      <c r="K185">
        <v>9600</v>
      </c>
      <c r="L185">
        <v>68812</v>
      </c>
      <c r="M185">
        <v>102000</v>
      </c>
      <c r="N185">
        <v>240</v>
      </c>
      <c r="R185">
        <v>-2095873.63</v>
      </c>
      <c r="S185">
        <v>3271789.71</v>
      </c>
      <c r="T185">
        <v>466627.36</v>
      </c>
      <c r="X185">
        <v>707088.7</v>
      </c>
      <c r="Y185">
        <v>24400</v>
      </c>
      <c r="Z185">
        <v>877279.7</v>
      </c>
      <c r="AA185">
        <v>9878</v>
      </c>
      <c r="AC185">
        <v>363638.27</v>
      </c>
      <c r="AD185">
        <v>58503.88</v>
      </c>
      <c r="AH185">
        <v>27961</v>
      </c>
    </row>
    <row r="186" spans="1:34" x14ac:dyDescent="0.25">
      <c r="A186" t="s">
        <v>2298</v>
      </c>
      <c r="B186">
        <v>503741.52</v>
      </c>
      <c r="C186">
        <v>13526.98</v>
      </c>
      <c r="D186">
        <v>545040.43999999994</v>
      </c>
      <c r="G186">
        <v>1023738.9</v>
      </c>
      <c r="H186">
        <v>326440.59999999998</v>
      </c>
      <c r="K186">
        <v>2600</v>
      </c>
      <c r="L186">
        <v>95190.7</v>
      </c>
      <c r="M186">
        <v>7200</v>
      </c>
      <c r="N186">
        <v>906.88</v>
      </c>
      <c r="R186">
        <v>-942920.72</v>
      </c>
      <c r="S186">
        <v>3600900</v>
      </c>
      <c r="T186">
        <v>938670.07999999996</v>
      </c>
      <c r="U186">
        <v>58950</v>
      </c>
      <c r="X186">
        <v>692962</v>
      </c>
      <c r="Y186">
        <v>35504</v>
      </c>
      <c r="Z186">
        <v>1067455</v>
      </c>
      <c r="AA186">
        <v>12180</v>
      </c>
      <c r="AC186">
        <v>755511.88</v>
      </c>
      <c r="AD186">
        <v>156082.66</v>
      </c>
      <c r="AH186">
        <v>86244.96</v>
      </c>
    </row>
    <row r="187" spans="1:34" x14ac:dyDescent="0.25">
      <c r="A187" t="s">
        <v>2299</v>
      </c>
      <c r="B187">
        <v>433634.09</v>
      </c>
      <c r="C187">
        <v>11904</v>
      </c>
      <c r="D187">
        <v>24425.88</v>
      </c>
      <c r="G187">
        <v>510193.47</v>
      </c>
      <c r="H187">
        <v>43105.91</v>
      </c>
      <c r="K187">
        <v>1500</v>
      </c>
      <c r="L187">
        <v>32708</v>
      </c>
      <c r="N187">
        <v>98.5</v>
      </c>
      <c r="R187">
        <v>-1768844.77</v>
      </c>
      <c r="S187">
        <v>2938659.03</v>
      </c>
      <c r="T187">
        <v>404695.96</v>
      </c>
      <c r="X187">
        <v>497091</v>
      </c>
      <c r="Z187">
        <v>692671</v>
      </c>
      <c r="AA187">
        <v>4740</v>
      </c>
      <c r="AB187">
        <v>7468</v>
      </c>
      <c r="AC187">
        <v>336412.32</v>
      </c>
      <c r="AD187">
        <v>41353.050000000003</v>
      </c>
    </row>
    <row r="188" spans="1:34" x14ac:dyDescent="0.25">
      <c r="A188" t="s">
        <v>2300</v>
      </c>
      <c r="B188">
        <v>661645.26</v>
      </c>
      <c r="C188">
        <v>3550</v>
      </c>
      <c r="D188">
        <v>30780.06</v>
      </c>
      <c r="G188">
        <v>1392968.3</v>
      </c>
      <c r="H188">
        <v>664969.34</v>
      </c>
      <c r="K188">
        <v>1500</v>
      </c>
      <c r="L188">
        <v>33085</v>
      </c>
      <c r="N188">
        <v>0</v>
      </c>
      <c r="R188">
        <v>2408748.2999999998</v>
      </c>
      <c r="S188">
        <v>514242.15</v>
      </c>
      <c r="T188">
        <v>385806.89</v>
      </c>
      <c r="X188">
        <v>879560.5</v>
      </c>
      <c r="Y188">
        <v>15000</v>
      </c>
      <c r="Z188">
        <v>1101262.5</v>
      </c>
      <c r="AC188">
        <v>300812.38</v>
      </c>
      <c r="AD188">
        <v>81955</v>
      </c>
    </row>
    <row r="189" spans="1:34" x14ac:dyDescent="0.25">
      <c r="A189" t="s">
        <v>2301</v>
      </c>
      <c r="B189">
        <v>655242.74</v>
      </c>
      <c r="C189">
        <v>12752.04</v>
      </c>
      <c r="D189">
        <v>95883.49</v>
      </c>
      <c r="G189">
        <v>1662483.02</v>
      </c>
      <c r="H189">
        <v>389369.95</v>
      </c>
      <c r="K189">
        <v>3000</v>
      </c>
      <c r="L189">
        <v>65060</v>
      </c>
      <c r="N189">
        <v>15738.84</v>
      </c>
      <c r="R189">
        <v>-86283.61</v>
      </c>
      <c r="S189">
        <v>2920045.89</v>
      </c>
      <c r="T189">
        <v>777685.92</v>
      </c>
      <c r="X189">
        <v>896035</v>
      </c>
      <c r="Y189">
        <v>15000</v>
      </c>
      <c r="Z189">
        <v>1301960</v>
      </c>
      <c r="AC189">
        <v>373478.93</v>
      </c>
      <c r="AD189">
        <v>115111.87</v>
      </c>
    </row>
    <row r="190" spans="1:34" x14ac:dyDescent="0.25">
      <c r="A190" t="s">
        <v>2302</v>
      </c>
      <c r="B190">
        <v>428521.14</v>
      </c>
      <c r="C190">
        <v>5000.5</v>
      </c>
      <c r="D190">
        <v>117793.26</v>
      </c>
      <c r="G190">
        <v>212249.05</v>
      </c>
      <c r="H190">
        <v>47124.21</v>
      </c>
      <c r="K190">
        <v>3500</v>
      </c>
      <c r="L190">
        <v>35140</v>
      </c>
      <c r="N190">
        <v>220.6</v>
      </c>
      <c r="R190">
        <v>-1660821.56</v>
      </c>
      <c r="S190">
        <v>2662416.9900000002</v>
      </c>
      <c r="T190">
        <v>341616.02</v>
      </c>
      <c r="X190">
        <v>167520.73000000001</v>
      </c>
      <c r="Z190">
        <v>323073.73</v>
      </c>
      <c r="AC190">
        <v>286641.86</v>
      </c>
      <c r="AD190">
        <v>129189.03</v>
      </c>
    </row>
    <row r="191" spans="1:34" x14ac:dyDescent="0.25">
      <c r="A191" t="s">
        <v>2303</v>
      </c>
      <c r="B191">
        <v>704520.34</v>
      </c>
      <c r="C191">
        <v>382850.6</v>
      </c>
      <c r="D191">
        <v>39164.99</v>
      </c>
      <c r="G191">
        <v>2</v>
      </c>
      <c r="H191">
        <v>121218.46</v>
      </c>
      <c r="K191">
        <v>0</v>
      </c>
      <c r="L191">
        <v>48365</v>
      </c>
      <c r="N191">
        <v>1287.05</v>
      </c>
      <c r="R191">
        <v>-1371003.19</v>
      </c>
      <c r="S191">
        <v>2577037.9500000002</v>
      </c>
      <c r="T191">
        <v>1016200.04</v>
      </c>
      <c r="X191">
        <v>293842.5</v>
      </c>
      <c r="Y191">
        <v>20000</v>
      </c>
      <c r="Z191">
        <v>546463.5</v>
      </c>
      <c r="AC191">
        <v>440070.42</v>
      </c>
      <c r="AD191">
        <v>243202.39</v>
      </c>
      <c r="AH191">
        <v>108236.65</v>
      </c>
    </row>
    <row r="192" spans="1:34" x14ac:dyDescent="0.25">
      <c r="A192" t="s">
        <v>2304</v>
      </c>
      <c r="B192">
        <v>776586.54</v>
      </c>
      <c r="C192">
        <v>10548</v>
      </c>
      <c r="D192">
        <v>53816.32</v>
      </c>
      <c r="G192">
        <v>291113.55</v>
      </c>
      <c r="H192">
        <v>54736.98</v>
      </c>
      <c r="L192">
        <v>22885</v>
      </c>
      <c r="N192">
        <v>-49956.65</v>
      </c>
      <c r="R192">
        <v>-1531428.45</v>
      </c>
      <c r="S192">
        <v>2987149.95</v>
      </c>
      <c r="T192">
        <v>370477.45</v>
      </c>
      <c r="X192">
        <v>466950</v>
      </c>
      <c r="Z192">
        <v>624562.96</v>
      </c>
      <c r="AA192">
        <v>4452</v>
      </c>
      <c r="AC192">
        <v>353127.2</v>
      </c>
      <c r="AD192">
        <v>97133.75</v>
      </c>
    </row>
    <row r="193" spans="1:34" x14ac:dyDescent="0.25">
      <c r="A193" t="s">
        <v>2305</v>
      </c>
      <c r="B193">
        <v>299147.73</v>
      </c>
      <c r="C193">
        <v>624541.86</v>
      </c>
      <c r="D193">
        <v>124792.21</v>
      </c>
      <c r="G193">
        <v>3265236.16</v>
      </c>
      <c r="H193">
        <v>676147.17</v>
      </c>
      <c r="K193">
        <v>0</v>
      </c>
      <c r="L193">
        <v>0</v>
      </c>
      <c r="N193">
        <v>15023.9</v>
      </c>
      <c r="R193">
        <v>1432735.37</v>
      </c>
      <c r="S193">
        <v>2987149.95</v>
      </c>
      <c r="T193">
        <v>1085727.19</v>
      </c>
      <c r="U193">
        <v>156000</v>
      </c>
      <c r="X193">
        <v>480625.5</v>
      </c>
      <c r="Y193">
        <v>18342</v>
      </c>
      <c r="Z193">
        <v>638775.5</v>
      </c>
      <c r="AA193">
        <v>33780</v>
      </c>
      <c r="AC193">
        <v>510215.33</v>
      </c>
      <c r="AD193">
        <v>2967.95</v>
      </c>
    </row>
    <row r="194" spans="1:34" x14ac:dyDescent="0.25">
      <c r="A194" t="s">
        <v>2306</v>
      </c>
      <c r="B194">
        <v>701395.36</v>
      </c>
      <c r="C194">
        <v>6400</v>
      </c>
      <c r="D194">
        <v>38150.06</v>
      </c>
      <c r="G194">
        <v>221329.64</v>
      </c>
      <c r="H194">
        <v>341245.6</v>
      </c>
      <c r="K194">
        <v>0</v>
      </c>
      <c r="L194">
        <v>77107</v>
      </c>
      <c r="N194">
        <v>20169.580000000002</v>
      </c>
      <c r="R194">
        <v>-61589.11</v>
      </c>
      <c r="S194">
        <v>2090614.96</v>
      </c>
      <c r="T194">
        <v>397410.15</v>
      </c>
      <c r="X194">
        <v>1026477.5</v>
      </c>
      <c r="Z194">
        <v>1211135.5</v>
      </c>
      <c r="AA194">
        <v>9620</v>
      </c>
      <c r="AC194">
        <v>697425.39</v>
      </c>
      <c r="AD194">
        <v>122704.53</v>
      </c>
      <c r="AH194">
        <v>200784</v>
      </c>
    </row>
    <row r="195" spans="1:34" x14ac:dyDescent="0.25">
      <c r="A195" t="s">
        <v>2307</v>
      </c>
      <c r="B195">
        <v>618631.49</v>
      </c>
      <c r="C195">
        <v>14100</v>
      </c>
      <c r="D195">
        <v>60384.05</v>
      </c>
      <c r="G195">
        <v>780695.59</v>
      </c>
      <c r="H195">
        <v>891107.33</v>
      </c>
      <c r="K195">
        <v>0</v>
      </c>
      <c r="L195">
        <v>157322.07</v>
      </c>
      <c r="N195">
        <v>85.57</v>
      </c>
      <c r="R195">
        <v>2762433.42</v>
      </c>
      <c r="S195">
        <v>433496.95</v>
      </c>
      <c r="T195">
        <v>426360.25</v>
      </c>
      <c r="X195">
        <v>1078710</v>
      </c>
      <c r="Z195">
        <v>1284864</v>
      </c>
      <c r="AA195">
        <v>24588</v>
      </c>
      <c r="AC195">
        <v>589553.06999999995</v>
      </c>
      <c r="AD195">
        <v>-8540.1</v>
      </c>
      <c r="AH195">
        <v>603024.82999999996</v>
      </c>
    </row>
    <row r="196" spans="1:34" x14ac:dyDescent="0.25">
      <c r="A196" t="s">
        <v>2308</v>
      </c>
      <c r="B196">
        <v>1130065.8899999999</v>
      </c>
      <c r="C196">
        <v>622555.35</v>
      </c>
      <c r="D196">
        <v>100700.93</v>
      </c>
      <c r="G196">
        <v>10073.18</v>
      </c>
      <c r="H196">
        <v>222657.02</v>
      </c>
      <c r="K196">
        <v>3500</v>
      </c>
      <c r="L196">
        <v>25600</v>
      </c>
      <c r="N196">
        <v>0</v>
      </c>
      <c r="Q196">
        <v>-8100056.1100000003</v>
      </c>
      <c r="R196">
        <v>5345667.6900000004</v>
      </c>
      <c r="S196">
        <v>4047651.72</v>
      </c>
      <c r="T196">
        <v>1983299.66</v>
      </c>
      <c r="V196">
        <v>530</v>
      </c>
      <c r="Y196">
        <v>64700</v>
      </c>
      <c r="Z196">
        <v>391451.56</v>
      </c>
      <c r="AA196">
        <v>8000</v>
      </c>
      <c r="AC196">
        <v>800548.78</v>
      </c>
      <c r="AD196">
        <v>33400.25</v>
      </c>
      <c r="AE196">
        <v>50000</v>
      </c>
      <c r="AH196">
        <v>1440</v>
      </c>
    </row>
    <row r="197" spans="1:34" x14ac:dyDescent="0.25">
      <c r="A197" t="s">
        <v>2309</v>
      </c>
      <c r="B197">
        <v>671062.74</v>
      </c>
      <c r="C197">
        <v>0</v>
      </c>
      <c r="D197">
        <v>51514.76</v>
      </c>
      <c r="G197">
        <v>498871.41</v>
      </c>
      <c r="H197">
        <v>84071.75</v>
      </c>
      <c r="K197">
        <v>48532.23</v>
      </c>
      <c r="L197">
        <v>50690</v>
      </c>
      <c r="N197">
        <v>0</v>
      </c>
      <c r="Q197">
        <v>327749.2</v>
      </c>
      <c r="R197">
        <v>-241642.73</v>
      </c>
      <c r="S197">
        <v>769808.6</v>
      </c>
      <c r="T197">
        <v>1325163.76</v>
      </c>
      <c r="U197">
        <v>114000</v>
      </c>
      <c r="X197">
        <v>439649.5</v>
      </c>
      <c r="Y197">
        <v>47700</v>
      </c>
      <c r="Z197">
        <v>701537.99</v>
      </c>
      <c r="AB197">
        <v>9380</v>
      </c>
      <c r="AC197">
        <v>726701.11</v>
      </c>
      <c r="AD197">
        <v>138510.79999999999</v>
      </c>
    </row>
    <row r="198" spans="1:34" x14ac:dyDescent="0.25">
      <c r="A198" t="s">
        <v>2310</v>
      </c>
      <c r="B198">
        <v>753614.72</v>
      </c>
      <c r="C198">
        <v>0</v>
      </c>
      <c r="D198">
        <v>83880.649999999994</v>
      </c>
      <c r="G198">
        <v>1335451.68</v>
      </c>
      <c r="H198">
        <v>200373.64</v>
      </c>
      <c r="K198">
        <v>226172</v>
      </c>
      <c r="L198">
        <v>39400</v>
      </c>
      <c r="M198">
        <v>57679</v>
      </c>
      <c r="N198">
        <v>0</v>
      </c>
      <c r="R198">
        <v>450302.12</v>
      </c>
      <c r="S198">
        <v>1268762.8700000001</v>
      </c>
      <c r="T198">
        <v>1631051.88</v>
      </c>
      <c r="X198">
        <v>511420</v>
      </c>
      <c r="Z198">
        <v>987131</v>
      </c>
      <c r="AB198">
        <v>8200</v>
      </c>
      <c r="AC198">
        <v>715776.03</v>
      </c>
      <c r="AD198">
        <v>100360.15</v>
      </c>
    </row>
    <row r="199" spans="1:34" x14ac:dyDescent="0.25">
      <c r="A199" t="s">
        <v>2311</v>
      </c>
      <c r="B199">
        <v>980893.54</v>
      </c>
      <c r="C199">
        <v>45413.1</v>
      </c>
      <c r="D199">
        <v>45470.36</v>
      </c>
      <c r="G199">
        <v>498955.42</v>
      </c>
      <c r="H199">
        <v>292575.37</v>
      </c>
      <c r="K199">
        <v>3500</v>
      </c>
      <c r="L199">
        <v>85870</v>
      </c>
      <c r="N199">
        <v>0</v>
      </c>
      <c r="P199">
        <v>720</v>
      </c>
      <c r="R199">
        <v>-1054122.5</v>
      </c>
      <c r="S199">
        <v>2466734.7400000002</v>
      </c>
      <c r="T199">
        <v>745788.42</v>
      </c>
      <c r="U199">
        <v>120000</v>
      </c>
      <c r="X199">
        <v>213400</v>
      </c>
      <c r="Y199">
        <v>39600</v>
      </c>
      <c r="Z199">
        <v>389978</v>
      </c>
      <c r="AB199">
        <v>2700</v>
      </c>
      <c r="AC199">
        <v>291039.58</v>
      </c>
      <c r="AD199">
        <v>74465.289999999994</v>
      </c>
    </row>
    <row r="200" spans="1:34" x14ac:dyDescent="0.25">
      <c r="A200" t="s">
        <v>2312</v>
      </c>
      <c r="B200">
        <v>894031.59</v>
      </c>
      <c r="C200">
        <v>0</v>
      </c>
      <c r="D200">
        <v>44174.84</v>
      </c>
      <c r="G200">
        <v>919898.78</v>
      </c>
      <c r="H200">
        <v>778124.05</v>
      </c>
      <c r="K200">
        <v>200490</v>
      </c>
      <c r="L200">
        <v>27272.560000000001</v>
      </c>
      <c r="N200">
        <v>14642</v>
      </c>
      <c r="R200">
        <v>-197225.39</v>
      </c>
      <c r="S200">
        <v>2655980.98</v>
      </c>
      <c r="T200">
        <v>960228.47</v>
      </c>
      <c r="X200">
        <v>839945</v>
      </c>
      <c r="Y200">
        <v>36600</v>
      </c>
      <c r="Z200">
        <v>1120248</v>
      </c>
      <c r="AA200">
        <v>992</v>
      </c>
      <c r="AB200">
        <v>3160</v>
      </c>
      <c r="AC200">
        <v>715937.12</v>
      </c>
      <c r="AD200">
        <v>61367.24</v>
      </c>
    </row>
    <row r="201" spans="1:34" x14ac:dyDescent="0.25">
      <c r="A201" t="s">
        <v>2313</v>
      </c>
      <c r="B201">
        <v>759597.85</v>
      </c>
      <c r="C201">
        <v>1650</v>
      </c>
      <c r="D201">
        <v>21437.08</v>
      </c>
      <c r="G201">
        <v>246676.82</v>
      </c>
      <c r="H201">
        <v>227591.79</v>
      </c>
      <c r="K201">
        <v>8050</v>
      </c>
      <c r="L201">
        <v>40142.660000000003</v>
      </c>
      <c r="N201">
        <v>0</v>
      </c>
      <c r="R201">
        <v>-1268054.44</v>
      </c>
      <c r="S201">
        <v>2328715.77</v>
      </c>
      <c r="T201">
        <v>545819.09</v>
      </c>
      <c r="X201">
        <v>521850</v>
      </c>
      <c r="Y201">
        <v>50100</v>
      </c>
      <c r="Z201">
        <v>620848</v>
      </c>
      <c r="AA201">
        <v>1120</v>
      </c>
      <c r="AB201">
        <v>11300</v>
      </c>
      <c r="AC201">
        <v>305280.49</v>
      </c>
      <c r="AD201">
        <v>31121.05</v>
      </c>
    </row>
    <row r="202" spans="1:34" x14ac:dyDescent="0.25">
      <c r="A202" t="s">
        <v>2314</v>
      </c>
      <c r="B202">
        <v>1775522.59</v>
      </c>
      <c r="C202">
        <v>0</v>
      </c>
      <c r="D202">
        <v>124691.91</v>
      </c>
      <c r="G202">
        <v>2224379.88</v>
      </c>
      <c r="H202">
        <v>536391.18000000005</v>
      </c>
      <c r="L202">
        <v>23650</v>
      </c>
      <c r="N202">
        <v>0</v>
      </c>
      <c r="R202">
        <v>492066.96</v>
      </c>
      <c r="S202">
        <v>4119895.74</v>
      </c>
      <c r="T202">
        <v>775037.36</v>
      </c>
      <c r="X202">
        <v>588627.5</v>
      </c>
      <c r="Y202">
        <v>40500</v>
      </c>
      <c r="Z202">
        <v>832496.5</v>
      </c>
      <c r="AB202">
        <v>19916</v>
      </c>
      <c r="AC202">
        <v>472083.96</v>
      </c>
      <c r="AD202">
        <v>54295.54</v>
      </c>
    </row>
    <row r="203" spans="1:34" x14ac:dyDescent="0.25">
      <c r="A203" t="s">
        <v>2315</v>
      </c>
      <c r="B203">
        <v>877686.47</v>
      </c>
      <c r="C203">
        <v>0</v>
      </c>
      <c r="D203">
        <v>47640.26</v>
      </c>
      <c r="G203">
        <v>474970.87</v>
      </c>
      <c r="H203">
        <v>674800.31</v>
      </c>
      <c r="K203">
        <v>4500</v>
      </c>
      <c r="L203">
        <v>46265</v>
      </c>
      <c r="N203">
        <v>0</v>
      </c>
      <c r="R203">
        <v>-1356579.37</v>
      </c>
      <c r="S203">
        <v>2992215.82</v>
      </c>
      <c r="T203">
        <v>1070254.25</v>
      </c>
      <c r="X203">
        <v>670895</v>
      </c>
      <c r="Z203">
        <v>875150</v>
      </c>
      <c r="AA203">
        <v>6368</v>
      </c>
      <c r="AB203">
        <v>6660</v>
      </c>
      <c r="AC203">
        <v>419970.66</v>
      </c>
      <c r="AD203">
        <v>44304.13</v>
      </c>
    </row>
    <row r="204" spans="1:34" x14ac:dyDescent="0.25">
      <c r="A204" t="s">
        <v>2316</v>
      </c>
      <c r="B204">
        <v>763776.84</v>
      </c>
      <c r="C204">
        <v>500</v>
      </c>
      <c r="D204">
        <v>52013</v>
      </c>
      <c r="G204">
        <v>-910529.77</v>
      </c>
      <c r="H204">
        <v>618475.92000000004</v>
      </c>
      <c r="N204">
        <v>2173</v>
      </c>
      <c r="R204">
        <v>-653415.24</v>
      </c>
      <c r="S204">
        <v>889745.48</v>
      </c>
      <c r="T204">
        <v>660740.30000000005</v>
      </c>
      <c r="Y204">
        <v>29100</v>
      </c>
      <c r="Z204">
        <v>166501.35</v>
      </c>
      <c r="AC204">
        <v>206092.41</v>
      </c>
      <c r="AD204">
        <v>31513.79</v>
      </c>
    </row>
    <row r="205" spans="1:34" x14ac:dyDescent="0.25">
      <c r="A205" t="s">
        <v>2317</v>
      </c>
      <c r="B205">
        <v>857182.28</v>
      </c>
      <c r="C205">
        <v>46340</v>
      </c>
      <c r="D205">
        <v>83752.61</v>
      </c>
      <c r="G205">
        <v>1394119.98</v>
      </c>
      <c r="H205">
        <v>864614.40000000002</v>
      </c>
      <c r="L205">
        <v>74517.59</v>
      </c>
      <c r="M205">
        <v>15810</v>
      </c>
      <c r="N205">
        <v>0</v>
      </c>
      <c r="R205">
        <v>2349132.88</v>
      </c>
      <c r="S205">
        <v>574807.30000000005</v>
      </c>
      <c r="T205">
        <v>1072663.77</v>
      </c>
      <c r="X205">
        <v>680645.5</v>
      </c>
      <c r="Y205">
        <v>59200</v>
      </c>
      <c r="Z205">
        <v>933871.5</v>
      </c>
      <c r="AA205">
        <v>6950</v>
      </c>
      <c r="AC205">
        <v>375979.46</v>
      </c>
      <c r="AD205">
        <v>109324.81</v>
      </c>
      <c r="AH205">
        <v>154642</v>
      </c>
    </row>
    <row r="206" spans="1:34" x14ac:dyDescent="0.25">
      <c r="A206" t="s">
        <v>2318</v>
      </c>
      <c r="B206">
        <v>1068886.31</v>
      </c>
      <c r="C206">
        <v>26152</v>
      </c>
      <c r="D206">
        <v>141229.26999999999</v>
      </c>
      <c r="G206">
        <v>663358.66</v>
      </c>
      <c r="H206">
        <v>119195</v>
      </c>
      <c r="K206">
        <v>22170</v>
      </c>
      <c r="L206">
        <v>33840</v>
      </c>
      <c r="N206">
        <v>6682</v>
      </c>
      <c r="R206">
        <v>-565423.02</v>
      </c>
      <c r="S206">
        <v>2085517.75</v>
      </c>
      <c r="T206">
        <v>1122032.8999999999</v>
      </c>
      <c r="X206">
        <v>115552.5</v>
      </c>
      <c r="Y206">
        <v>119200</v>
      </c>
      <c r="Z206">
        <v>509206.5</v>
      </c>
      <c r="AA206">
        <v>1965</v>
      </c>
      <c r="AC206">
        <v>340642.97</v>
      </c>
      <c r="AD206">
        <v>42573.42</v>
      </c>
      <c r="AH206">
        <v>26363</v>
      </c>
    </row>
    <row r="207" spans="1:34" x14ac:dyDescent="0.25">
      <c r="A207" t="s">
        <v>2319</v>
      </c>
      <c r="B207">
        <v>1475171.51</v>
      </c>
      <c r="C207">
        <v>82311</v>
      </c>
      <c r="D207">
        <v>154101.15</v>
      </c>
      <c r="G207">
        <v>1514123.85</v>
      </c>
      <c r="H207">
        <v>728522.32</v>
      </c>
      <c r="K207">
        <v>0</v>
      </c>
      <c r="L207">
        <v>72883.789999999994</v>
      </c>
      <c r="N207">
        <v>2473</v>
      </c>
      <c r="R207">
        <v>932344.39</v>
      </c>
      <c r="S207">
        <v>2982894.62</v>
      </c>
      <c r="T207">
        <v>1159246.4099999999</v>
      </c>
      <c r="X207">
        <v>1310582</v>
      </c>
      <c r="Y207">
        <v>78900</v>
      </c>
      <c r="Z207">
        <v>1602717</v>
      </c>
      <c r="AB207">
        <v>1760</v>
      </c>
      <c r="AC207">
        <v>755170.76</v>
      </c>
      <c r="AD207">
        <v>191930.62</v>
      </c>
      <c r="AH207">
        <v>33516</v>
      </c>
    </row>
    <row r="208" spans="1:34" x14ac:dyDescent="0.25">
      <c r="A208" t="s">
        <v>2320</v>
      </c>
      <c r="B208">
        <v>675945.95</v>
      </c>
      <c r="C208">
        <v>119744.58</v>
      </c>
      <c r="D208">
        <v>144813.70000000001</v>
      </c>
      <c r="G208">
        <v>1700700.74</v>
      </c>
      <c r="H208">
        <v>421933.72</v>
      </c>
      <c r="L208">
        <v>306393.09000000003</v>
      </c>
      <c r="N208">
        <v>1623</v>
      </c>
      <c r="R208">
        <v>338081.28000000003</v>
      </c>
      <c r="S208">
        <v>2454994.11</v>
      </c>
      <c r="T208">
        <v>688582.81</v>
      </c>
      <c r="X208">
        <v>534376.5</v>
      </c>
      <c r="Y208">
        <v>47100</v>
      </c>
      <c r="Z208">
        <v>710520.5</v>
      </c>
      <c r="AA208">
        <v>2400</v>
      </c>
      <c r="AC208">
        <v>421805.5</v>
      </c>
      <c r="AD208">
        <v>150154.1</v>
      </c>
      <c r="AH208">
        <v>23132</v>
      </c>
    </row>
    <row r="209" spans="1:34" x14ac:dyDescent="0.25">
      <c r="A209" t="s">
        <v>2321</v>
      </c>
      <c r="B209">
        <v>1989471.66</v>
      </c>
      <c r="C209">
        <v>584962.76</v>
      </c>
      <c r="D209">
        <v>51006.42</v>
      </c>
      <c r="G209">
        <v>949604.89</v>
      </c>
      <c r="H209">
        <v>323091.38</v>
      </c>
      <c r="K209">
        <v>73635</v>
      </c>
      <c r="L209">
        <v>187537.3</v>
      </c>
      <c r="N209">
        <v>4101.6400000000003</v>
      </c>
      <c r="R209">
        <v>312412.96999999997</v>
      </c>
      <c r="S209">
        <v>3300171.5</v>
      </c>
      <c r="T209">
        <v>733780.46</v>
      </c>
      <c r="U209">
        <v>36000</v>
      </c>
      <c r="W209">
        <v>830</v>
      </c>
      <c r="X209">
        <v>362000</v>
      </c>
      <c r="Z209">
        <v>591212</v>
      </c>
      <c r="AA209">
        <v>5000</v>
      </c>
      <c r="AC209">
        <v>445326.62</v>
      </c>
      <c r="AD209">
        <v>66806.149999999994</v>
      </c>
      <c r="AF209">
        <v>3986.99</v>
      </c>
    </row>
    <row r="210" spans="1:34" x14ac:dyDescent="0.25">
      <c r="A210" t="s">
        <v>2322</v>
      </c>
      <c r="B210">
        <v>1688460.06</v>
      </c>
      <c r="C210">
        <v>68998.5</v>
      </c>
      <c r="D210">
        <v>366387.77</v>
      </c>
      <c r="G210">
        <v>865733.38</v>
      </c>
      <c r="H210">
        <v>1134726.1100000001</v>
      </c>
      <c r="L210">
        <v>57725</v>
      </c>
      <c r="N210">
        <v>2808</v>
      </c>
      <c r="R210">
        <v>2525800</v>
      </c>
      <c r="S210">
        <v>1463514.66</v>
      </c>
      <c r="T210">
        <v>239899.71</v>
      </c>
      <c r="V210">
        <v>4134.5600000000004</v>
      </c>
      <c r="X210">
        <v>628150</v>
      </c>
      <c r="Y210">
        <v>719593.89</v>
      </c>
      <c r="Z210">
        <v>960066</v>
      </c>
      <c r="AA210">
        <v>790</v>
      </c>
      <c r="AC210">
        <v>407100.46</v>
      </c>
      <c r="AD210">
        <v>149363.54</v>
      </c>
      <c r="AF210">
        <v>0</v>
      </c>
    </row>
    <row r="211" spans="1:34" x14ac:dyDescent="0.25">
      <c r="A211" t="s">
        <v>2323</v>
      </c>
      <c r="B211">
        <v>691319.19</v>
      </c>
      <c r="C211">
        <v>340142.84</v>
      </c>
      <c r="D211">
        <v>64076.37</v>
      </c>
      <c r="G211">
        <v>1493281.68</v>
      </c>
      <c r="H211">
        <v>343439</v>
      </c>
      <c r="K211">
        <v>1500</v>
      </c>
      <c r="L211">
        <v>20195.73</v>
      </c>
      <c r="N211">
        <v>4132</v>
      </c>
      <c r="R211">
        <v>275711.42</v>
      </c>
      <c r="S211">
        <v>2681365.84</v>
      </c>
      <c r="T211">
        <v>679446.94</v>
      </c>
      <c r="X211">
        <v>664740</v>
      </c>
      <c r="Z211">
        <v>896962</v>
      </c>
      <c r="AA211">
        <v>3400</v>
      </c>
      <c r="AC211">
        <v>416786.18</v>
      </c>
      <c r="AD211">
        <v>73867.350000000006</v>
      </c>
      <c r="AF211">
        <v>3817.32</v>
      </c>
    </row>
    <row r="212" spans="1:34" x14ac:dyDescent="0.25">
      <c r="A212" t="s">
        <v>2324</v>
      </c>
      <c r="B212">
        <v>2934190.28</v>
      </c>
      <c r="C212">
        <v>52869.86</v>
      </c>
      <c r="D212">
        <v>98561.49</v>
      </c>
      <c r="G212">
        <v>384335.88</v>
      </c>
      <c r="H212">
        <v>582858.69999999995</v>
      </c>
      <c r="K212">
        <v>2866.75</v>
      </c>
      <c r="L212">
        <v>7681.2</v>
      </c>
      <c r="N212">
        <v>3172.17</v>
      </c>
      <c r="R212">
        <v>-1066778.24</v>
      </c>
      <c r="S212">
        <v>5060758.04</v>
      </c>
      <c r="T212">
        <v>1160459.8</v>
      </c>
      <c r="X212">
        <v>846660</v>
      </c>
      <c r="Z212">
        <v>1196117</v>
      </c>
      <c r="AB212">
        <v>15610</v>
      </c>
      <c r="AC212">
        <v>692395.67</v>
      </c>
      <c r="AD212">
        <v>54449.7</v>
      </c>
      <c r="AF212">
        <v>2251.14</v>
      </c>
      <c r="AH212">
        <v>1180</v>
      </c>
    </row>
    <row r="213" spans="1:34" x14ac:dyDescent="0.25">
      <c r="A213" t="s">
        <v>2325</v>
      </c>
      <c r="B213">
        <v>1429175.08</v>
      </c>
      <c r="C213">
        <v>6426.14</v>
      </c>
      <c r="D213">
        <v>81785.759999999995</v>
      </c>
      <c r="G213">
        <v>132499.28</v>
      </c>
      <c r="H213">
        <v>335174.40999999997</v>
      </c>
      <c r="K213">
        <v>6129</v>
      </c>
      <c r="L213">
        <v>40504.089999999997</v>
      </c>
      <c r="N213">
        <v>103.41</v>
      </c>
      <c r="Q213">
        <v>-23036.959999999999</v>
      </c>
      <c r="R213">
        <v>284568.88</v>
      </c>
      <c r="S213">
        <v>1741122.88</v>
      </c>
      <c r="T213">
        <v>443085.76</v>
      </c>
      <c r="U213">
        <v>18000</v>
      </c>
      <c r="X213">
        <v>409860</v>
      </c>
      <c r="Y213">
        <v>140</v>
      </c>
      <c r="Z213">
        <v>521013</v>
      </c>
      <c r="AA213">
        <v>9450</v>
      </c>
      <c r="AC213">
        <v>344913.42</v>
      </c>
      <c r="AD213">
        <v>59446.41</v>
      </c>
      <c r="AF213">
        <v>593.55999999999995</v>
      </c>
    </row>
    <row r="214" spans="1:34" x14ac:dyDescent="0.25">
      <c r="A214" t="s">
        <v>2326</v>
      </c>
      <c r="B214">
        <v>1406645.95</v>
      </c>
      <c r="C214">
        <v>71585.350000000006</v>
      </c>
      <c r="D214">
        <v>156900</v>
      </c>
      <c r="G214">
        <v>488486.86</v>
      </c>
      <c r="H214">
        <v>552338.32999999996</v>
      </c>
      <c r="L214">
        <v>61892</v>
      </c>
      <c r="N214">
        <v>4007.88</v>
      </c>
      <c r="P214">
        <v>720</v>
      </c>
      <c r="R214">
        <v>-1770095.53</v>
      </c>
      <c r="S214">
        <v>3760347.17</v>
      </c>
      <c r="T214">
        <v>1315547.03</v>
      </c>
      <c r="U214">
        <v>216000</v>
      </c>
      <c r="X214">
        <v>1013877.9</v>
      </c>
      <c r="Z214">
        <v>1175823.8999999999</v>
      </c>
      <c r="AA214">
        <v>6840.9</v>
      </c>
      <c r="AC214">
        <v>468255.83</v>
      </c>
      <c r="AD214">
        <v>116220.05</v>
      </c>
      <c r="AH214">
        <v>159199.28</v>
      </c>
    </row>
    <row r="215" spans="1:34" x14ac:dyDescent="0.25">
      <c r="A215" t="s">
        <v>2327</v>
      </c>
      <c r="B215">
        <v>2098671.19</v>
      </c>
      <c r="C215">
        <v>41160.269999999997</v>
      </c>
      <c r="D215">
        <v>87300.21</v>
      </c>
      <c r="G215">
        <v>1018169.75</v>
      </c>
      <c r="H215">
        <v>596745.46</v>
      </c>
      <c r="K215">
        <v>0</v>
      </c>
      <c r="L215">
        <v>31637.05</v>
      </c>
      <c r="N215">
        <v>8755.11</v>
      </c>
      <c r="R215">
        <v>1429425.39</v>
      </c>
      <c r="S215">
        <v>2267172.48</v>
      </c>
      <c r="T215">
        <v>1228939.3899999999</v>
      </c>
      <c r="U215">
        <v>114000</v>
      </c>
      <c r="X215">
        <v>500510.5</v>
      </c>
      <c r="Y215">
        <v>4414.95</v>
      </c>
      <c r="Z215">
        <v>702729.5</v>
      </c>
      <c r="AC215">
        <v>735943.37</v>
      </c>
      <c r="AD215">
        <v>88979.53</v>
      </c>
      <c r="AH215">
        <v>215155.59</v>
      </c>
    </row>
    <row r="216" spans="1:34" x14ac:dyDescent="0.25">
      <c r="A216" t="s">
        <v>2328</v>
      </c>
      <c r="B216">
        <v>1328483.2</v>
      </c>
      <c r="C216">
        <v>28040</v>
      </c>
      <c r="D216">
        <v>84218.66</v>
      </c>
      <c r="G216">
        <v>234856.79</v>
      </c>
      <c r="H216">
        <v>608832</v>
      </c>
      <c r="K216">
        <v>45952</v>
      </c>
      <c r="L216">
        <v>19182.5</v>
      </c>
      <c r="N216">
        <v>46774.02</v>
      </c>
      <c r="P216">
        <v>2215</v>
      </c>
      <c r="R216">
        <v>-779781.67</v>
      </c>
      <c r="S216">
        <v>1878069.39</v>
      </c>
      <c r="T216">
        <v>1504153.39</v>
      </c>
      <c r="U216">
        <v>168000</v>
      </c>
      <c r="X216">
        <v>282450</v>
      </c>
      <c r="Y216">
        <v>28632.31</v>
      </c>
      <c r="Z216">
        <v>434878</v>
      </c>
      <c r="AC216">
        <v>195616.44</v>
      </c>
      <c r="AE216">
        <v>100000</v>
      </c>
      <c r="AH216">
        <v>180721.85</v>
      </c>
    </row>
    <row r="217" spans="1:34" x14ac:dyDescent="0.25">
      <c r="A217" t="s">
        <v>2329</v>
      </c>
      <c r="B217">
        <v>2540512.54</v>
      </c>
      <c r="C217">
        <v>178332.93</v>
      </c>
      <c r="D217">
        <v>119455.78</v>
      </c>
      <c r="G217">
        <v>454548.95</v>
      </c>
      <c r="H217">
        <v>973658.54</v>
      </c>
      <c r="K217">
        <v>0</v>
      </c>
      <c r="L217">
        <v>155329.70000000001</v>
      </c>
      <c r="N217">
        <v>8321.0400000000009</v>
      </c>
      <c r="P217">
        <v>3885</v>
      </c>
      <c r="R217">
        <v>-1692619.9</v>
      </c>
      <c r="S217">
        <v>4524693.96</v>
      </c>
      <c r="T217">
        <v>2691899.08</v>
      </c>
      <c r="U217">
        <v>193468</v>
      </c>
      <c r="X217">
        <v>925899</v>
      </c>
      <c r="Y217">
        <v>580937.98</v>
      </c>
      <c r="Z217">
        <v>1667830.8</v>
      </c>
      <c r="AA217">
        <v>28410</v>
      </c>
      <c r="AC217">
        <v>1053384.03</v>
      </c>
      <c r="AD217">
        <v>96022.18</v>
      </c>
      <c r="AH217">
        <v>279658.11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R217"/>
  <sheetViews>
    <sheetView topLeftCell="AC1" zoomScale="96" zoomScaleNormal="96" workbookViewId="0">
      <pane ySplit="3" topLeftCell="A4" activePane="bottomLeft" state="frozen"/>
      <selection pane="bottomLeft" activeCell="AQ10" sqref="AQ10:AQ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8" width="8.796875"/>
    <col min="39" max="39" width="16.3984375" style="123" customWidth="1"/>
    <col min="40" max="40" width="15.8984375" style="144" bestFit="1" customWidth="1"/>
    <col min="41" max="41" width="17.3984375" style="138" bestFit="1" customWidth="1"/>
    <col min="42" max="42" width="17.59765625" style="140" bestFit="1" customWidth="1"/>
    <col min="43" max="43" width="19.09765625" style="141" bestFit="1" customWidth="1"/>
    <col min="44" max="44" width="14.59765625" style="145" bestFit="1" customWidth="1"/>
    <col min="45" max="16384" width="9" style="147"/>
  </cols>
  <sheetData>
    <row r="1" spans="1:44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2671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2115</v>
      </c>
      <c r="AK1" t="s">
        <v>2116</v>
      </c>
      <c r="AL1" t="s">
        <v>2082</v>
      </c>
      <c r="AM1" s="123" t="s">
        <v>0</v>
      </c>
      <c r="AN1" s="124" t="s">
        <v>1</v>
      </c>
      <c r="AO1" s="138" t="s">
        <v>2</v>
      </c>
      <c r="AP1" s="139" t="s">
        <v>3</v>
      </c>
      <c r="AQ1" s="126" t="s">
        <v>4</v>
      </c>
      <c r="AR1" s="128" t="s">
        <v>5</v>
      </c>
    </row>
    <row r="2" spans="1:44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2672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2673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2120</v>
      </c>
      <c r="AK2" t="s">
        <v>2121</v>
      </c>
      <c r="AL2" t="s">
        <v>2106</v>
      </c>
      <c r="AN2" s="124"/>
      <c r="AR2" s="125"/>
    </row>
    <row r="3" spans="1:44" x14ac:dyDescent="0.25">
      <c r="B3" s="115" t="s">
        <v>37</v>
      </c>
      <c r="E3" t="s">
        <v>2107</v>
      </c>
      <c r="F3">
        <v>263219934.99000001</v>
      </c>
      <c r="G3">
        <v>42728368.219999999</v>
      </c>
      <c r="H3">
        <v>44037249.219999999</v>
      </c>
      <c r="I3">
        <v>0</v>
      </c>
      <c r="J3">
        <v>0</v>
      </c>
      <c r="K3">
        <v>124146339.29000001</v>
      </c>
      <c r="L3">
        <v>108954588.31999999</v>
      </c>
      <c r="M3">
        <v>0</v>
      </c>
      <c r="N3">
        <v>0</v>
      </c>
      <c r="O3">
        <v>3122677.62</v>
      </c>
      <c r="P3">
        <v>16627845.449999999</v>
      </c>
      <c r="Q3">
        <v>3233804.61</v>
      </c>
      <c r="R3">
        <v>1806847.71</v>
      </c>
      <c r="S3">
        <v>866</v>
      </c>
      <c r="T3">
        <v>6452230.9299999997</v>
      </c>
      <c r="U3">
        <v>-10163226.49</v>
      </c>
      <c r="V3">
        <v>47329737.25</v>
      </c>
      <c r="W3">
        <v>509563337.20999998</v>
      </c>
      <c r="X3">
        <v>198080772.61000001</v>
      </c>
      <c r="Y3">
        <v>11623971.630000001</v>
      </c>
      <c r="Z3">
        <v>19189.740000000002</v>
      </c>
      <c r="AA3">
        <v>830</v>
      </c>
      <c r="AB3">
        <v>157771477.31</v>
      </c>
      <c r="AC3">
        <v>17455250.899999999</v>
      </c>
      <c r="AD3">
        <v>214348267.94</v>
      </c>
      <c r="AE3">
        <v>924967.01</v>
      </c>
      <c r="AF3">
        <v>404849.17</v>
      </c>
      <c r="AG3">
        <v>128397539.66</v>
      </c>
      <c r="AH3">
        <v>19916328.579999998</v>
      </c>
      <c r="AI3">
        <v>726460</v>
      </c>
      <c r="AJ3">
        <v>90139.86</v>
      </c>
      <c r="AK3">
        <v>350922.51</v>
      </c>
      <c r="AL3">
        <v>14679657.710000001</v>
      </c>
      <c r="AM3" s="123">
        <f t="shared" ref="AM3:AR3" si="0">SUM(AM4:AM84)</f>
        <v>141520573.08000004</v>
      </c>
      <c r="AN3" s="124">
        <f t="shared" si="0"/>
        <v>10248706.659999996</v>
      </c>
      <c r="AO3" s="138">
        <f t="shared" si="0"/>
        <v>131271866.42000006</v>
      </c>
      <c r="AP3" s="140" t="e">
        <f t="shared" si="0"/>
        <v>#REF!</v>
      </c>
      <c r="AQ3" s="141" t="e">
        <f t="shared" si="0"/>
        <v>#REF!</v>
      </c>
      <c r="AR3" s="125" t="e">
        <f t="shared" si="0"/>
        <v>#REF!</v>
      </c>
    </row>
    <row r="4" spans="1:44" x14ac:dyDescent="0.25">
      <c r="D4" s="115" t="s">
        <v>6</v>
      </c>
      <c r="AM4" s="123">
        <f t="shared" ref="AM4:AM9" si="1">SUM(S4:U4)</f>
        <v>0</v>
      </c>
      <c r="AN4" s="129">
        <f t="shared" ref="AN4:AN9" si="2">SUM(X4:AL4)</f>
        <v>0</v>
      </c>
      <c r="AO4" s="142">
        <f>AM4-AN4</f>
        <v>0</v>
      </c>
      <c r="AP4" s="143" t="e">
        <f>SUM(#REF!)</f>
        <v>#REF!</v>
      </c>
      <c r="AQ4" s="130" t="e">
        <f>SUM(#REF!)</f>
        <v>#REF!</v>
      </c>
      <c r="AR4" s="125" t="e">
        <f>AP4-AQ4</f>
        <v>#REF!</v>
      </c>
    </row>
    <row r="5" spans="1:44" x14ac:dyDescent="0.25">
      <c r="D5" s="115" t="s">
        <v>1019</v>
      </c>
      <c r="AM5" s="123">
        <f t="shared" si="1"/>
        <v>0</v>
      </c>
      <c r="AN5" s="129">
        <f t="shared" si="2"/>
        <v>0</v>
      </c>
      <c r="AO5" s="142">
        <f t="shared" ref="AO5:AO9" si="3">AM5-AN5</f>
        <v>0</v>
      </c>
      <c r="AP5" s="143" t="e">
        <f>SUM(#REF!)</f>
        <v>#REF!</v>
      </c>
      <c r="AQ5" s="130" t="e">
        <f>SUM(#REF!)</f>
        <v>#REF!</v>
      </c>
      <c r="AR5" s="125" t="e">
        <f t="shared" ref="AR5:AR66" si="4">AP5-AQ5</f>
        <v>#REF!</v>
      </c>
    </row>
    <row r="6" spans="1:44" x14ac:dyDescent="0.25">
      <c r="D6" s="115" t="s">
        <v>7</v>
      </c>
      <c r="AM6" s="123">
        <f t="shared" si="1"/>
        <v>0</v>
      </c>
      <c r="AN6" s="129">
        <f t="shared" si="2"/>
        <v>0</v>
      </c>
      <c r="AO6" s="142">
        <f t="shared" si="3"/>
        <v>0</v>
      </c>
      <c r="AP6" s="143" t="e">
        <f>SUM(#REF!)</f>
        <v>#REF!</v>
      </c>
      <c r="AQ6" s="130" t="e">
        <f>SUM(#REF!)</f>
        <v>#REF!</v>
      </c>
      <c r="AR6" s="125" t="e">
        <f t="shared" si="4"/>
        <v>#REF!</v>
      </c>
    </row>
    <row r="7" spans="1:44" x14ac:dyDescent="0.25">
      <c r="D7" s="115" t="s">
        <v>8</v>
      </c>
      <c r="AM7" s="123">
        <f t="shared" si="1"/>
        <v>0</v>
      </c>
      <c r="AN7" s="129">
        <f t="shared" si="2"/>
        <v>0</v>
      </c>
      <c r="AO7" s="142">
        <f t="shared" si="3"/>
        <v>0</v>
      </c>
      <c r="AP7" s="143" t="e">
        <f>SUM(#REF!)</f>
        <v>#REF!</v>
      </c>
      <c r="AQ7" s="130" t="e">
        <f>SUM(#REF!)</f>
        <v>#REF!</v>
      </c>
      <c r="AR7" s="125" t="e">
        <f t="shared" si="4"/>
        <v>#REF!</v>
      </c>
    </row>
    <row r="8" spans="1:44" x14ac:dyDescent="0.25">
      <c r="D8" s="115" t="s">
        <v>9</v>
      </c>
      <c r="AM8" s="123">
        <f t="shared" si="1"/>
        <v>0</v>
      </c>
      <c r="AN8" s="129">
        <f t="shared" si="2"/>
        <v>0</v>
      </c>
      <c r="AO8" s="142">
        <f t="shared" si="3"/>
        <v>0</v>
      </c>
      <c r="AP8" s="143" t="e">
        <f>SUM(#REF!)</f>
        <v>#REF!</v>
      </c>
      <c r="AQ8" s="130" t="e">
        <f>SUM(#REF!)</f>
        <v>#REF!</v>
      </c>
      <c r="AR8" s="125" t="e">
        <f t="shared" si="4"/>
        <v>#REF!</v>
      </c>
    </row>
    <row r="9" spans="1:44" ht="14.4" thickBot="1" x14ac:dyDescent="0.3">
      <c r="D9" s="115" t="s">
        <v>10</v>
      </c>
      <c r="AM9" s="123">
        <f t="shared" si="1"/>
        <v>0</v>
      </c>
      <c r="AN9" s="129">
        <f t="shared" si="2"/>
        <v>0</v>
      </c>
      <c r="AO9" s="142">
        <f t="shared" si="3"/>
        <v>0</v>
      </c>
      <c r="AP9" s="143" t="e">
        <f>SUM(#REF!)</f>
        <v>#REF!</v>
      </c>
      <c r="AQ9" s="130" t="e">
        <f>SUM(#REF!)</f>
        <v>#REF!</v>
      </c>
      <c r="AR9" s="125" t="e">
        <f t="shared" si="4"/>
        <v>#REF!</v>
      </c>
    </row>
    <row r="10" spans="1:44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2122</v>
      </c>
      <c r="F10">
        <v>1612495.49</v>
      </c>
      <c r="G10">
        <v>106950.5</v>
      </c>
      <c r="H10">
        <v>572042.39</v>
      </c>
      <c r="K10">
        <v>321069.5</v>
      </c>
      <c r="L10">
        <v>1152791.47</v>
      </c>
      <c r="P10">
        <v>80350.39</v>
      </c>
      <c r="R10">
        <v>0</v>
      </c>
      <c r="V10">
        <v>1492715.71</v>
      </c>
      <c r="W10">
        <v>1534772.11</v>
      </c>
      <c r="X10">
        <v>1757023.77</v>
      </c>
      <c r="Y10">
        <v>96000</v>
      </c>
      <c r="Z10">
        <v>93.32</v>
      </c>
      <c r="AB10">
        <v>1372694.72</v>
      </c>
      <c r="AC10">
        <v>91420</v>
      </c>
      <c r="AD10">
        <v>1722433.72</v>
      </c>
      <c r="AG10">
        <v>814596.45</v>
      </c>
      <c r="AH10">
        <v>122690.5</v>
      </c>
      <c r="AM10" s="123">
        <f>SUM(F10:I10)</f>
        <v>2291488.38</v>
      </c>
      <c r="AN10" s="129">
        <f>SUM(O10:S10)</f>
        <v>80350.39</v>
      </c>
      <c r="AO10" s="142">
        <f>AM10-AN10</f>
        <v>2211137.9899999998</v>
      </c>
      <c r="AP10" s="143">
        <f>SUM(X10:AC10)</f>
        <v>3317231.81</v>
      </c>
      <c r="AQ10" s="143">
        <f>SUM(AD10:AL10)</f>
        <v>2659720.67</v>
      </c>
      <c r="AR10" s="125">
        <f t="shared" si="4"/>
        <v>657511.14000000013</v>
      </c>
    </row>
    <row r="11" spans="1:44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2123</v>
      </c>
      <c r="F11">
        <v>2490921.98</v>
      </c>
      <c r="G11">
        <v>16700</v>
      </c>
      <c r="H11">
        <v>157120.94</v>
      </c>
      <c r="K11">
        <v>53668.160000000003</v>
      </c>
      <c r="L11">
        <v>2201503.4500000002</v>
      </c>
      <c r="O11">
        <v>3400</v>
      </c>
      <c r="P11">
        <v>158409.41</v>
      </c>
      <c r="R11">
        <v>2163.4699999999998</v>
      </c>
      <c r="V11">
        <v>3833823.62</v>
      </c>
      <c r="W11">
        <v>1097038.29</v>
      </c>
      <c r="X11">
        <v>1015136.26</v>
      </c>
      <c r="AB11">
        <v>874725</v>
      </c>
      <c r="AC11">
        <v>32700</v>
      </c>
      <c r="AD11">
        <v>1086078</v>
      </c>
      <c r="AE11">
        <v>2900</v>
      </c>
      <c r="AG11">
        <v>599682.42000000004</v>
      </c>
      <c r="AH11">
        <v>408821.1</v>
      </c>
      <c r="AM11" s="123">
        <f t="shared" ref="AM11:AM74" si="5">SUM(F11:I11)</f>
        <v>2664742.92</v>
      </c>
      <c r="AN11" s="129">
        <f t="shared" ref="AN11:AN74" si="6">SUM(O11:S11)</f>
        <v>163972.88</v>
      </c>
      <c r="AO11" s="142">
        <f t="shared" ref="AO11:AO74" si="7">AM11-AN11</f>
        <v>2500770.04</v>
      </c>
      <c r="AP11" s="143">
        <f t="shared" ref="AP11:AP74" si="8">SUM(X11:AC11)</f>
        <v>1922561.26</v>
      </c>
      <c r="AQ11" s="143">
        <f t="shared" ref="AQ11:AQ74" si="9">SUM(AD11:AL11)</f>
        <v>2097481.52</v>
      </c>
      <c r="AR11" s="125">
        <f t="shared" si="4"/>
        <v>-174920.26</v>
      </c>
    </row>
    <row r="12" spans="1:44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2124</v>
      </c>
      <c r="F12">
        <v>522585.74</v>
      </c>
      <c r="G12">
        <v>14200</v>
      </c>
      <c r="H12">
        <v>249634.55</v>
      </c>
      <c r="K12">
        <v>1595936.65</v>
      </c>
      <c r="L12">
        <v>465696.02</v>
      </c>
      <c r="O12">
        <v>2007</v>
      </c>
      <c r="P12">
        <v>37082.5</v>
      </c>
      <c r="R12">
        <v>0</v>
      </c>
      <c r="V12">
        <v>1294424.48</v>
      </c>
      <c r="W12">
        <v>1718005.94</v>
      </c>
      <c r="X12">
        <v>644928.87</v>
      </c>
      <c r="AB12">
        <v>780540</v>
      </c>
      <c r="AC12">
        <v>51100</v>
      </c>
      <c r="AD12">
        <v>1023420</v>
      </c>
      <c r="AG12">
        <v>433536.58</v>
      </c>
      <c r="AH12">
        <v>223079.25</v>
      </c>
      <c r="AM12" s="123">
        <f t="shared" si="5"/>
        <v>786420.29</v>
      </c>
      <c r="AN12" s="129">
        <f t="shared" si="6"/>
        <v>39089.5</v>
      </c>
      <c r="AO12" s="142">
        <f t="shared" si="7"/>
        <v>747330.79</v>
      </c>
      <c r="AP12" s="143">
        <f t="shared" si="8"/>
        <v>1476568.87</v>
      </c>
      <c r="AQ12" s="143">
        <f t="shared" si="9"/>
        <v>1680035.83</v>
      </c>
      <c r="AR12" s="125">
        <f t="shared" si="4"/>
        <v>-203466.95999999996</v>
      </c>
    </row>
    <row r="13" spans="1:44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2125</v>
      </c>
      <c r="F13">
        <v>2138583.16</v>
      </c>
      <c r="G13">
        <v>253512.01</v>
      </c>
      <c r="H13">
        <v>1113724.47</v>
      </c>
      <c r="K13">
        <v>7</v>
      </c>
      <c r="L13">
        <v>524815.67000000004</v>
      </c>
      <c r="O13">
        <v>2343.9299999999998</v>
      </c>
      <c r="P13">
        <v>181274.32</v>
      </c>
      <c r="Q13">
        <v>62009.2</v>
      </c>
      <c r="R13">
        <v>9775.44</v>
      </c>
      <c r="V13">
        <v>-1152433.56</v>
      </c>
      <c r="W13">
        <v>3950541.16</v>
      </c>
      <c r="X13">
        <v>2679175.87</v>
      </c>
      <c r="Y13">
        <v>12400</v>
      </c>
      <c r="AB13">
        <v>2033816.12</v>
      </c>
      <c r="AC13">
        <v>131411</v>
      </c>
      <c r="AD13">
        <v>2316884.12</v>
      </c>
      <c r="AG13">
        <v>1507059</v>
      </c>
      <c r="AH13">
        <v>51878.05</v>
      </c>
      <c r="AL13">
        <v>3850</v>
      </c>
      <c r="AM13" s="123">
        <f t="shared" si="5"/>
        <v>3505819.6399999997</v>
      </c>
      <c r="AN13" s="129">
        <f t="shared" si="6"/>
        <v>255402.89</v>
      </c>
      <c r="AO13" s="142">
        <f t="shared" si="7"/>
        <v>3250416.7499999995</v>
      </c>
      <c r="AP13" s="143">
        <f t="shared" si="8"/>
        <v>4856802.99</v>
      </c>
      <c r="AQ13" s="143">
        <f t="shared" si="9"/>
        <v>3879671.17</v>
      </c>
      <c r="AR13" s="125">
        <f t="shared" si="4"/>
        <v>977131.8200000003</v>
      </c>
    </row>
    <row r="14" spans="1:44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2126</v>
      </c>
      <c r="F14">
        <v>2448560.7999999998</v>
      </c>
      <c r="G14">
        <v>149561.75</v>
      </c>
      <c r="H14">
        <v>722480.17</v>
      </c>
      <c r="K14">
        <v>317162.55</v>
      </c>
      <c r="L14">
        <v>247727.71</v>
      </c>
      <c r="P14">
        <v>129553.39</v>
      </c>
      <c r="R14">
        <v>7950.67</v>
      </c>
      <c r="V14">
        <v>91404.06</v>
      </c>
      <c r="W14">
        <v>2643840</v>
      </c>
      <c r="X14">
        <v>2408698.4</v>
      </c>
      <c r="AB14">
        <v>1141122.7</v>
      </c>
      <c r="AC14">
        <v>117253</v>
      </c>
      <c r="AD14">
        <v>1542705.7</v>
      </c>
      <c r="AE14">
        <v>4000</v>
      </c>
      <c r="AG14">
        <v>952931.92</v>
      </c>
      <c r="AH14">
        <v>152691.62</v>
      </c>
      <c r="AL14">
        <v>2000</v>
      </c>
      <c r="AM14" s="123">
        <f t="shared" si="5"/>
        <v>3320602.7199999997</v>
      </c>
      <c r="AN14" s="129">
        <f t="shared" si="6"/>
        <v>137504.06</v>
      </c>
      <c r="AO14" s="142">
        <f t="shared" si="7"/>
        <v>3183098.6599999997</v>
      </c>
      <c r="AP14" s="143">
        <f t="shared" si="8"/>
        <v>3667074.0999999996</v>
      </c>
      <c r="AQ14" s="143">
        <f t="shared" si="9"/>
        <v>2654329.2400000002</v>
      </c>
      <c r="AR14" s="125">
        <f t="shared" si="4"/>
        <v>1012744.8599999994</v>
      </c>
    </row>
    <row r="15" spans="1:44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2127</v>
      </c>
      <c r="F15">
        <v>1527881.21</v>
      </c>
      <c r="G15">
        <v>24670</v>
      </c>
      <c r="H15">
        <v>245393.94</v>
      </c>
      <c r="K15">
        <v>426023.33</v>
      </c>
      <c r="L15">
        <v>781055.91</v>
      </c>
      <c r="P15">
        <v>38521.03</v>
      </c>
      <c r="R15">
        <v>0</v>
      </c>
      <c r="V15">
        <v>391606.74</v>
      </c>
      <c r="W15">
        <v>2287723.02</v>
      </c>
      <c r="X15">
        <v>1053582.9099999999</v>
      </c>
      <c r="Y15">
        <v>930</v>
      </c>
      <c r="AB15">
        <v>401511.5</v>
      </c>
      <c r="AC15">
        <v>44354.32</v>
      </c>
      <c r="AD15">
        <v>623932.5</v>
      </c>
      <c r="AG15">
        <v>497073.31</v>
      </c>
      <c r="AH15">
        <v>92165</v>
      </c>
      <c r="AL15">
        <v>34.32</v>
      </c>
      <c r="AM15" s="123">
        <f t="shared" si="5"/>
        <v>1797945.15</v>
      </c>
      <c r="AN15" s="129">
        <f t="shared" si="6"/>
        <v>38521.03</v>
      </c>
      <c r="AO15" s="142">
        <f t="shared" si="7"/>
        <v>1759424.1199999999</v>
      </c>
      <c r="AP15" s="143">
        <f t="shared" si="8"/>
        <v>1500378.73</v>
      </c>
      <c r="AQ15" s="143">
        <f t="shared" si="9"/>
        <v>1213205.1300000001</v>
      </c>
      <c r="AR15" s="125">
        <f t="shared" si="4"/>
        <v>287173.59999999986</v>
      </c>
    </row>
    <row r="16" spans="1:44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2128</v>
      </c>
      <c r="F16">
        <v>2162856.38</v>
      </c>
      <c r="G16">
        <v>81545</v>
      </c>
      <c r="H16">
        <v>652887.14</v>
      </c>
      <c r="K16">
        <v>575478.54</v>
      </c>
      <c r="L16">
        <v>1148522.6299999999</v>
      </c>
      <c r="O16">
        <v>5000</v>
      </c>
      <c r="P16">
        <v>102662.59</v>
      </c>
      <c r="R16">
        <v>300</v>
      </c>
      <c r="V16">
        <v>3229152.75</v>
      </c>
      <c r="W16">
        <v>312292.87</v>
      </c>
      <c r="X16">
        <v>2195782.37</v>
      </c>
      <c r="AB16">
        <v>1560561.82</v>
      </c>
      <c r="AC16">
        <v>129280</v>
      </c>
      <c r="AD16">
        <v>1858531.56</v>
      </c>
      <c r="AG16">
        <v>887212.49</v>
      </c>
      <c r="AH16">
        <v>166746.4</v>
      </c>
      <c r="AL16">
        <v>1252.26</v>
      </c>
      <c r="AM16" s="123">
        <f t="shared" si="5"/>
        <v>2897288.52</v>
      </c>
      <c r="AN16" s="129">
        <f t="shared" si="6"/>
        <v>107962.59</v>
      </c>
      <c r="AO16" s="142">
        <f t="shared" si="7"/>
        <v>2789325.93</v>
      </c>
      <c r="AP16" s="143">
        <f t="shared" si="8"/>
        <v>3885624.1900000004</v>
      </c>
      <c r="AQ16" s="143">
        <f t="shared" si="9"/>
        <v>2913742.7099999995</v>
      </c>
      <c r="AR16" s="125">
        <f t="shared" si="4"/>
        <v>971881.48000000091</v>
      </c>
    </row>
    <row r="17" spans="1:44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2129</v>
      </c>
      <c r="F17">
        <v>2030418.38</v>
      </c>
      <c r="G17">
        <v>65340</v>
      </c>
      <c r="H17">
        <v>690799.27</v>
      </c>
      <c r="K17">
        <v>915900.64</v>
      </c>
      <c r="L17">
        <v>203417.57</v>
      </c>
      <c r="P17">
        <v>174599.03</v>
      </c>
      <c r="R17">
        <v>723.79</v>
      </c>
      <c r="V17">
        <v>2264335.09</v>
      </c>
      <c r="W17">
        <v>928313.81</v>
      </c>
      <c r="X17">
        <v>1825703.46</v>
      </c>
      <c r="AB17">
        <v>1775476.68</v>
      </c>
      <c r="AC17">
        <v>135100</v>
      </c>
      <c r="AD17">
        <v>2130297.65</v>
      </c>
      <c r="AG17">
        <v>998522.98</v>
      </c>
      <c r="AH17">
        <v>69555.37</v>
      </c>
      <c r="AM17" s="123">
        <f t="shared" si="5"/>
        <v>2786557.65</v>
      </c>
      <c r="AN17" s="129">
        <f t="shared" si="6"/>
        <v>175322.82</v>
      </c>
      <c r="AO17" s="142">
        <f t="shared" si="7"/>
        <v>2611234.83</v>
      </c>
      <c r="AP17" s="143">
        <f t="shared" si="8"/>
        <v>3736280.1399999997</v>
      </c>
      <c r="AQ17" s="143">
        <f t="shared" si="9"/>
        <v>3198376</v>
      </c>
      <c r="AR17" s="125">
        <f t="shared" si="4"/>
        <v>537904.13999999966</v>
      </c>
    </row>
    <row r="18" spans="1:44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2130</v>
      </c>
      <c r="F18">
        <v>1895151.34</v>
      </c>
      <c r="G18">
        <v>136851.64000000001</v>
      </c>
      <c r="H18">
        <v>476503.83</v>
      </c>
      <c r="K18">
        <v>213410.5</v>
      </c>
      <c r="L18">
        <v>414612.89</v>
      </c>
      <c r="O18">
        <v>2750</v>
      </c>
      <c r="P18">
        <v>223667.81</v>
      </c>
      <c r="T18">
        <v>217250</v>
      </c>
      <c r="V18">
        <v>1047196.01</v>
      </c>
      <c r="W18">
        <v>955989.15</v>
      </c>
      <c r="X18">
        <v>1864287.76</v>
      </c>
      <c r="Z18">
        <v>2693</v>
      </c>
      <c r="AB18">
        <v>1378559.52</v>
      </c>
      <c r="AC18">
        <v>77773.2</v>
      </c>
      <c r="AD18">
        <v>1616708.72</v>
      </c>
      <c r="AF18">
        <v>36600</v>
      </c>
      <c r="AG18">
        <v>871178.01</v>
      </c>
      <c r="AH18">
        <v>97605.52</v>
      </c>
      <c r="AL18">
        <v>11544</v>
      </c>
      <c r="AM18" s="123">
        <f t="shared" si="5"/>
        <v>2508506.81</v>
      </c>
      <c r="AN18" s="129">
        <f t="shared" si="6"/>
        <v>226417.81</v>
      </c>
      <c r="AO18" s="142">
        <f t="shared" si="7"/>
        <v>2282089</v>
      </c>
      <c r="AP18" s="143">
        <f t="shared" si="8"/>
        <v>3323313.4800000004</v>
      </c>
      <c r="AQ18" s="143">
        <f t="shared" si="9"/>
        <v>2633636.25</v>
      </c>
      <c r="AR18" s="125">
        <f t="shared" si="4"/>
        <v>689677.23000000045</v>
      </c>
    </row>
    <row r="19" spans="1:44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2131</v>
      </c>
      <c r="F19">
        <v>2215821.4700000002</v>
      </c>
      <c r="G19">
        <v>32500</v>
      </c>
      <c r="H19">
        <v>385332.55</v>
      </c>
      <c r="K19">
        <v>1490847.07</v>
      </c>
      <c r="L19">
        <v>204773.23</v>
      </c>
      <c r="O19">
        <v>25660</v>
      </c>
      <c r="P19">
        <v>85717.64</v>
      </c>
      <c r="R19">
        <v>0</v>
      </c>
      <c r="V19">
        <v>2274672.17</v>
      </c>
      <c r="W19">
        <v>1540469.93</v>
      </c>
      <c r="X19">
        <v>1097586.8500000001</v>
      </c>
      <c r="Y19">
        <v>120000</v>
      </c>
      <c r="AB19">
        <v>776129.5</v>
      </c>
      <c r="AC19">
        <v>83556.75</v>
      </c>
      <c r="AD19">
        <v>960558.25</v>
      </c>
      <c r="AG19">
        <v>626931.32999999996</v>
      </c>
      <c r="AH19">
        <v>87028.94</v>
      </c>
      <c r="AM19" s="123">
        <f t="shared" si="5"/>
        <v>2633654.02</v>
      </c>
      <c r="AN19" s="129">
        <f t="shared" si="6"/>
        <v>111377.64</v>
      </c>
      <c r="AO19" s="142">
        <f t="shared" si="7"/>
        <v>2522276.38</v>
      </c>
      <c r="AP19" s="143">
        <f t="shared" si="8"/>
        <v>2077273.1</v>
      </c>
      <c r="AQ19" s="143">
        <f t="shared" si="9"/>
        <v>1674518.52</v>
      </c>
      <c r="AR19" s="125">
        <f t="shared" si="4"/>
        <v>402754.58000000007</v>
      </c>
    </row>
    <row r="20" spans="1:44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2132</v>
      </c>
      <c r="F20">
        <v>3028351.5</v>
      </c>
      <c r="G20">
        <v>38433</v>
      </c>
      <c r="H20">
        <v>331298.86</v>
      </c>
      <c r="K20">
        <v>1114758.08</v>
      </c>
      <c r="L20">
        <v>272689.40000000002</v>
      </c>
      <c r="P20">
        <v>113258.94</v>
      </c>
      <c r="R20">
        <v>0</v>
      </c>
      <c r="V20">
        <v>1418986.62</v>
      </c>
      <c r="W20">
        <v>2399548.4500000002</v>
      </c>
      <c r="X20">
        <v>2321208.61</v>
      </c>
      <c r="Z20">
        <v>0.38</v>
      </c>
      <c r="AB20">
        <v>1841258.44</v>
      </c>
      <c r="AC20">
        <v>140620</v>
      </c>
      <c r="AD20">
        <v>2267362.58</v>
      </c>
      <c r="AE20">
        <v>2900</v>
      </c>
      <c r="AG20">
        <v>1119112.02</v>
      </c>
      <c r="AH20">
        <v>55776</v>
      </c>
      <c r="AL20">
        <v>4200</v>
      </c>
      <c r="AM20" s="123">
        <f t="shared" si="5"/>
        <v>3398083.36</v>
      </c>
      <c r="AN20" s="129">
        <f t="shared" si="6"/>
        <v>113258.94</v>
      </c>
      <c r="AO20" s="142">
        <f t="shared" si="7"/>
        <v>3284824.42</v>
      </c>
      <c r="AP20" s="143">
        <f t="shared" si="8"/>
        <v>4303087.43</v>
      </c>
      <c r="AQ20" s="143">
        <f t="shared" si="9"/>
        <v>3449350.6</v>
      </c>
      <c r="AR20" s="125">
        <f t="shared" si="4"/>
        <v>853736.82999999961</v>
      </c>
    </row>
    <row r="21" spans="1:44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2133</v>
      </c>
      <c r="F21">
        <v>2627327.6800000002</v>
      </c>
      <c r="G21">
        <v>90200</v>
      </c>
      <c r="H21">
        <v>540741.43999999994</v>
      </c>
      <c r="K21">
        <v>744574.73</v>
      </c>
      <c r="L21">
        <v>1641445.04</v>
      </c>
      <c r="P21">
        <v>93976.24</v>
      </c>
      <c r="R21">
        <v>0</v>
      </c>
      <c r="V21">
        <v>1167323.94</v>
      </c>
      <c r="W21">
        <v>3847094.62</v>
      </c>
      <c r="X21">
        <v>2181596.06</v>
      </c>
      <c r="AB21">
        <v>1640233.38</v>
      </c>
      <c r="AC21">
        <v>110386</v>
      </c>
      <c r="AD21">
        <v>2071146.38</v>
      </c>
      <c r="AE21">
        <v>2000</v>
      </c>
      <c r="AG21">
        <v>1129411.08</v>
      </c>
      <c r="AH21">
        <v>188730.89</v>
      </c>
      <c r="AL21">
        <v>5033</v>
      </c>
      <c r="AM21" s="123">
        <f t="shared" si="5"/>
        <v>3258269.12</v>
      </c>
      <c r="AN21" s="129">
        <f t="shared" si="6"/>
        <v>93976.24</v>
      </c>
      <c r="AO21" s="142">
        <f t="shared" si="7"/>
        <v>3164292.88</v>
      </c>
      <c r="AP21" s="143">
        <f t="shared" si="8"/>
        <v>3932215.44</v>
      </c>
      <c r="AQ21" s="143">
        <f t="shared" si="9"/>
        <v>3396321.35</v>
      </c>
      <c r="AR21" s="125">
        <f t="shared" si="4"/>
        <v>535894.08999999985</v>
      </c>
    </row>
    <row r="22" spans="1:44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2134</v>
      </c>
      <c r="F22">
        <v>3083557.64</v>
      </c>
      <c r="G22">
        <v>159064</v>
      </c>
      <c r="H22">
        <v>2928001.09</v>
      </c>
      <c r="K22">
        <v>4</v>
      </c>
      <c r="L22">
        <v>654645.62</v>
      </c>
      <c r="O22">
        <v>8000</v>
      </c>
      <c r="P22">
        <v>167424.82</v>
      </c>
      <c r="R22">
        <v>794.4</v>
      </c>
      <c r="V22">
        <v>3207463.09</v>
      </c>
      <c r="W22">
        <v>2781867.7</v>
      </c>
      <c r="X22">
        <v>2395189.0699999998</v>
      </c>
      <c r="AB22">
        <v>2222563.2200000002</v>
      </c>
      <c r="AC22">
        <v>145800</v>
      </c>
      <c r="AD22">
        <v>2632587.2200000002</v>
      </c>
      <c r="AE22">
        <v>2900</v>
      </c>
      <c r="AG22">
        <v>1423309.53</v>
      </c>
      <c r="AH22">
        <v>42913.2</v>
      </c>
      <c r="AL22">
        <v>2120</v>
      </c>
      <c r="AM22" s="123">
        <f t="shared" si="5"/>
        <v>6170622.7300000004</v>
      </c>
      <c r="AN22" s="129">
        <f t="shared" si="6"/>
        <v>176219.22</v>
      </c>
      <c r="AO22" s="142">
        <f t="shared" si="7"/>
        <v>5994403.5100000007</v>
      </c>
      <c r="AP22" s="143">
        <f t="shared" si="8"/>
        <v>4763552.29</v>
      </c>
      <c r="AQ22" s="143">
        <f t="shared" si="9"/>
        <v>4103829.95</v>
      </c>
      <c r="AR22" s="125">
        <f t="shared" si="4"/>
        <v>659722.33999999985</v>
      </c>
    </row>
    <row r="23" spans="1:44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2135</v>
      </c>
      <c r="F23">
        <v>2011302.34</v>
      </c>
      <c r="G23">
        <v>13575.47</v>
      </c>
      <c r="H23">
        <v>338884.01</v>
      </c>
      <c r="K23">
        <v>311800.7</v>
      </c>
      <c r="L23">
        <v>286361.65999999997</v>
      </c>
      <c r="P23">
        <v>90797.24</v>
      </c>
      <c r="R23">
        <v>645.24</v>
      </c>
      <c r="V23">
        <v>468283.2</v>
      </c>
      <c r="W23">
        <v>1887309.56</v>
      </c>
      <c r="X23">
        <v>1362526.63</v>
      </c>
      <c r="Y23">
        <v>189995</v>
      </c>
      <c r="AB23">
        <v>1340974.5</v>
      </c>
      <c r="AC23">
        <v>64200</v>
      </c>
      <c r="AD23">
        <v>1468239.5</v>
      </c>
      <c r="AE23">
        <v>4000</v>
      </c>
      <c r="AG23">
        <v>879818.12</v>
      </c>
      <c r="AH23">
        <v>90195.04</v>
      </c>
      <c r="AL23">
        <v>554.53</v>
      </c>
      <c r="AM23" s="123">
        <f t="shared" si="5"/>
        <v>2363761.8200000003</v>
      </c>
      <c r="AN23" s="129">
        <f t="shared" si="6"/>
        <v>91442.48000000001</v>
      </c>
      <c r="AO23" s="142">
        <f t="shared" si="7"/>
        <v>2272319.3400000003</v>
      </c>
      <c r="AP23" s="143">
        <f t="shared" si="8"/>
        <v>2957696.13</v>
      </c>
      <c r="AQ23" s="143">
        <f t="shared" si="9"/>
        <v>2442807.19</v>
      </c>
      <c r="AR23" s="125">
        <f t="shared" si="4"/>
        <v>514888.93999999994</v>
      </c>
    </row>
    <row r="24" spans="1:44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2136</v>
      </c>
      <c r="F24">
        <v>1170850.82</v>
      </c>
      <c r="G24">
        <v>49105.85</v>
      </c>
      <c r="H24">
        <v>279251.31</v>
      </c>
      <c r="K24">
        <v>605996.11</v>
      </c>
      <c r="L24">
        <v>240632.74</v>
      </c>
      <c r="O24">
        <v>40371</v>
      </c>
      <c r="P24">
        <v>68938</v>
      </c>
      <c r="R24">
        <v>0</v>
      </c>
      <c r="V24">
        <v>-463181.11</v>
      </c>
      <c r="W24">
        <v>2302867.0299999998</v>
      </c>
      <c r="X24">
        <v>1105103.22</v>
      </c>
      <c r="Y24">
        <v>150000</v>
      </c>
      <c r="AB24">
        <v>475157.42</v>
      </c>
      <c r="AC24">
        <v>47200</v>
      </c>
      <c r="AD24">
        <v>695175.42</v>
      </c>
      <c r="AG24">
        <v>565202.81000000006</v>
      </c>
      <c r="AH24">
        <v>120240.5</v>
      </c>
      <c r="AM24" s="123">
        <f t="shared" si="5"/>
        <v>1499207.9800000002</v>
      </c>
      <c r="AN24" s="129">
        <f t="shared" si="6"/>
        <v>109309</v>
      </c>
      <c r="AO24" s="142">
        <f t="shared" si="7"/>
        <v>1389898.9800000002</v>
      </c>
      <c r="AP24" s="143">
        <f t="shared" si="8"/>
        <v>1777460.64</v>
      </c>
      <c r="AQ24" s="143">
        <f t="shared" si="9"/>
        <v>1380618.73</v>
      </c>
      <c r="AR24" s="125">
        <f t="shared" si="4"/>
        <v>396841.90999999992</v>
      </c>
    </row>
    <row r="25" spans="1:44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2137</v>
      </c>
      <c r="F25">
        <v>1297119.06</v>
      </c>
      <c r="G25">
        <v>41128.6</v>
      </c>
      <c r="H25">
        <v>477561.69</v>
      </c>
      <c r="K25">
        <v>160492</v>
      </c>
      <c r="L25">
        <v>524417.19999999995</v>
      </c>
      <c r="P25">
        <v>55722.23</v>
      </c>
      <c r="R25">
        <v>0</v>
      </c>
      <c r="V25">
        <v>343831.61</v>
      </c>
      <c r="W25">
        <v>1722667.58</v>
      </c>
      <c r="X25">
        <v>1489341.01</v>
      </c>
      <c r="AB25">
        <v>1044529.5</v>
      </c>
      <c r="AC25">
        <v>83350</v>
      </c>
      <c r="AD25">
        <v>1346087.5</v>
      </c>
      <c r="AG25">
        <v>772658.42</v>
      </c>
      <c r="AH25">
        <v>21625.91</v>
      </c>
      <c r="AL25">
        <v>98351.55</v>
      </c>
      <c r="AM25" s="123">
        <f t="shared" si="5"/>
        <v>1815809.35</v>
      </c>
      <c r="AN25" s="129">
        <f t="shared" si="6"/>
        <v>55722.23</v>
      </c>
      <c r="AO25" s="142">
        <f t="shared" si="7"/>
        <v>1760087.12</v>
      </c>
      <c r="AP25" s="143">
        <f t="shared" si="8"/>
        <v>2617220.5099999998</v>
      </c>
      <c r="AQ25" s="143">
        <f t="shared" si="9"/>
        <v>2238723.38</v>
      </c>
      <c r="AR25" s="125">
        <f t="shared" si="4"/>
        <v>378497.12999999989</v>
      </c>
    </row>
    <row r="26" spans="1:44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2138</v>
      </c>
      <c r="F26">
        <v>1241980.9099999999</v>
      </c>
      <c r="G26">
        <v>28440.38</v>
      </c>
      <c r="H26">
        <v>692605.02</v>
      </c>
      <c r="K26">
        <v>120139.12</v>
      </c>
      <c r="L26">
        <v>987589.75</v>
      </c>
      <c r="P26">
        <v>106208.56</v>
      </c>
      <c r="Q26">
        <v>19587</v>
      </c>
      <c r="V26">
        <v>486646.97</v>
      </c>
      <c r="W26">
        <v>2074532.05</v>
      </c>
      <c r="X26">
        <v>1070028.42</v>
      </c>
      <c r="AB26">
        <v>633046.1</v>
      </c>
      <c r="AC26">
        <v>69890</v>
      </c>
      <c r="AD26">
        <v>751191.1</v>
      </c>
      <c r="AG26">
        <v>532521.52</v>
      </c>
      <c r="AH26">
        <v>105471.3</v>
      </c>
      <c r="AM26" s="123">
        <f t="shared" si="5"/>
        <v>1963026.3099999998</v>
      </c>
      <c r="AN26" s="129">
        <f t="shared" si="6"/>
        <v>125795.56</v>
      </c>
      <c r="AO26" s="142">
        <f t="shared" si="7"/>
        <v>1837230.7499999998</v>
      </c>
      <c r="AP26" s="143">
        <f t="shared" si="8"/>
        <v>1772964.52</v>
      </c>
      <c r="AQ26" s="143">
        <f t="shared" si="9"/>
        <v>1389183.9200000002</v>
      </c>
      <c r="AR26" s="125">
        <f t="shared" si="4"/>
        <v>383780.59999999986</v>
      </c>
    </row>
    <row r="27" spans="1:44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2139</v>
      </c>
      <c r="F27">
        <v>1768341.75</v>
      </c>
      <c r="G27">
        <v>54824.29</v>
      </c>
      <c r="H27">
        <v>742192.23</v>
      </c>
      <c r="K27">
        <v>307250.89</v>
      </c>
      <c r="L27">
        <v>200969.45</v>
      </c>
      <c r="P27">
        <v>76969.66</v>
      </c>
      <c r="R27">
        <v>0</v>
      </c>
      <c r="V27">
        <v>1268579.52</v>
      </c>
      <c r="W27">
        <v>900591.29</v>
      </c>
      <c r="X27">
        <v>1673527.94</v>
      </c>
      <c r="AB27">
        <v>1512085.7</v>
      </c>
      <c r="AC27">
        <v>110799</v>
      </c>
      <c r="AD27">
        <v>1703452.7</v>
      </c>
      <c r="AG27">
        <v>681092.98</v>
      </c>
      <c r="AH27">
        <v>84428.82</v>
      </c>
      <c r="AM27" s="123">
        <f t="shared" si="5"/>
        <v>2565358.27</v>
      </c>
      <c r="AN27" s="129">
        <f t="shared" si="6"/>
        <v>76969.66</v>
      </c>
      <c r="AO27" s="142">
        <f t="shared" si="7"/>
        <v>2488388.61</v>
      </c>
      <c r="AP27" s="143">
        <f t="shared" si="8"/>
        <v>3296412.6399999997</v>
      </c>
      <c r="AQ27" s="143">
        <f t="shared" si="9"/>
        <v>2468974.4999999995</v>
      </c>
      <c r="AR27" s="125">
        <f t="shared" si="4"/>
        <v>827438.14000000013</v>
      </c>
    </row>
    <row r="28" spans="1:44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2140</v>
      </c>
      <c r="F28">
        <v>2720875.69</v>
      </c>
      <c r="G28">
        <v>65511.3</v>
      </c>
      <c r="H28">
        <v>335500.88</v>
      </c>
      <c r="K28">
        <v>187488.18</v>
      </c>
      <c r="L28">
        <v>855153.56</v>
      </c>
      <c r="O28">
        <v>24422</v>
      </c>
      <c r="P28">
        <v>100328.85</v>
      </c>
      <c r="R28">
        <v>0.12</v>
      </c>
      <c r="V28">
        <v>893280.27</v>
      </c>
      <c r="W28">
        <v>2673935.1</v>
      </c>
      <c r="X28">
        <v>1488928.3</v>
      </c>
      <c r="AB28">
        <v>772916.44</v>
      </c>
      <c r="AC28">
        <v>8800</v>
      </c>
      <c r="AD28">
        <v>971248.44</v>
      </c>
      <c r="AG28">
        <v>661797.97</v>
      </c>
      <c r="AH28">
        <v>162183.66</v>
      </c>
      <c r="AL28">
        <v>2851.4</v>
      </c>
      <c r="AM28" s="123">
        <f t="shared" si="5"/>
        <v>3121887.8699999996</v>
      </c>
      <c r="AN28" s="129">
        <f t="shared" si="6"/>
        <v>124750.97</v>
      </c>
      <c r="AO28" s="142">
        <f t="shared" si="7"/>
        <v>2997136.8999999994</v>
      </c>
      <c r="AP28" s="143">
        <f t="shared" si="8"/>
        <v>2270644.7400000002</v>
      </c>
      <c r="AQ28" s="143">
        <f t="shared" si="9"/>
        <v>1798081.4699999997</v>
      </c>
      <c r="AR28" s="125">
        <f t="shared" si="4"/>
        <v>472563.27000000048</v>
      </c>
    </row>
    <row r="29" spans="1:44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2141</v>
      </c>
      <c r="F29">
        <v>2033595.98</v>
      </c>
      <c r="G29">
        <v>91520.68</v>
      </c>
      <c r="H29">
        <v>288084.53999999998</v>
      </c>
      <c r="K29">
        <v>375421.64</v>
      </c>
      <c r="L29">
        <v>708527.57</v>
      </c>
      <c r="O29">
        <v>151560</v>
      </c>
      <c r="P29">
        <v>79017.53</v>
      </c>
      <c r="R29">
        <v>592.52</v>
      </c>
      <c r="V29">
        <v>1474662.22</v>
      </c>
      <c r="W29">
        <v>1942985.43</v>
      </c>
      <c r="X29">
        <v>1060584.45</v>
      </c>
      <c r="AB29">
        <v>1123838.7</v>
      </c>
      <c r="AC29">
        <v>100030</v>
      </c>
      <c r="AD29">
        <v>1247868.7</v>
      </c>
      <c r="AG29">
        <v>1042218.94</v>
      </c>
      <c r="AH29">
        <v>143532.79999999999</v>
      </c>
      <c r="AL29">
        <v>2500</v>
      </c>
      <c r="AM29" s="123">
        <f t="shared" si="5"/>
        <v>2413201.2000000002</v>
      </c>
      <c r="AN29" s="129">
        <f t="shared" si="6"/>
        <v>231170.05</v>
      </c>
      <c r="AO29" s="142">
        <f t="shared" si="7"/>
        <v>2182031.1500000004</v>
      </c>
      <c r="AP29" s="143">
        <f t="shared" si="8"/>
        <v>2284453.15</v>
      </c>
      <c r="AQ29" s="143">
        <f t="shared" si="9"/>
        <v>2436120.4399999995</v>
      </c>
      <c r="AR29" s="125">
        <f t="shared" si="4"/>
        <v>-151667.28999999957</v>
      </c>
    </row>
    <row r="30" spans="1:44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2142</v>
      </c>
      <c r="F30">
        <v>839859.65</v>
      </c>
      <c r="G30">
        <v>62278</v>
      </c>
      <c r="H30">
        <v>482450</v>
      </c>
      <c r="K30">
        <v>71202.89</v>
      </c>
      <c r="L30">
        <v>823165.73</v>
      </c>
      <c r="O30">
        <v>78030</v>
      </c>
      <c r="P30">
        <v>67070</v>
      </c>
      <c r="Q30">
        <v>11000</v>
      </c>
      <c r="R30">
        <v>350</v>
      </c>
      <c r="V30">
        <v>-611922.55000000005</v>
      </c>
      <c r="W30">
        <v>2306439.37</v>
      </c>
      <c r="X30">
        <v>936756.08</v>
      </c>
      <c r="AB30">
        <v>726660.8</v>
      </c>
      <c r="AC30">
        <v>101940</v>
      </c>
      <c r="AD30">
        <v>829951.8</v>
      </c>
      <c r="AG30">
        <v>480023.1</v>
      </c>
      <c r="AH30">
        <v>20572.53</v>
      </c>
      <c r="AL30">
        <v>6820</v>
      </c>
      <c r="AM30" s="123">
        <f t="shared" si="5"/>
        <v>1384587.65</v>
      </c>
      <c r="AN30" s="129">
        <f t="shared" si="6"/>
        <v>156450</v>
      </c>
      <c r="AO30" s="142">
        <f t="shared" si="7"/>
        <v>1228137.6499999999</v>
      </c>
      <c r="AP30" s="143">
        <f t="shared" si="8"/>
        <v>1765356.88</v>
      </c>
      <c r="AQ30" s="143">
        <f t="shared" si="9"/>
        <v>1337367.43</v>
      </c>
      <c r="AR30" s="125">
        <f t="shared" si="4"/>
        <v>427989.44999999995</v>
      </c>
    </row>
    <row r="31" spans="1:44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2143</v>
      </c>
      <c r="F31">
        <v>878737.64</v>
      </c>
      <c r="G31">
        <v>22134.15</v>
      </c>
      <c r="H31">
        <v>274804.84999999998</v>
      </c>
      <c r="K31">
        <v>222260.13</v>
      </c>
      <c r="L31">
        <v>312220.99</v>
      </c>
      <c r="P31">
        <v>188898.71</v>
      </c>
      <c r="R31">
        <v>3112.73</v>
      </c>
      <c r="V31">
        <v>-387429.13</v>
      </c>
      <c r="W31">
        <v>1600056.47</v>
      </c>
      <c r="X31">
        <v>1100293.1299999999</v>
      </c>
      <c r="AB31">
        <v>691023.45</v>
      </c>
      <c r="AC31">
        <v>48250</v>
      </c>
      <c r="AD31">
        <v>845483.45</v>
      </c>
      <c r="AG31">
        <v>623765.65</v>
      </c>
      <c r="AH31">
        <v>64798.5</v>
      </c>
      <c r="AM31" s="123">
        <f t="shared" si="5"/>
        <v>1175676.6400000001</v>
      </c>
      <c r="AN31" s="129">
        <f t="shared" si="6"/>
        <v>192011.44</v>
      </c>
      <c r="AO31" s="142">
        <f t="shared" si="7"/>
        <v>983665.20000000019</v>
      </c>
      <c r="AP31" s="143">
        <f t="shared" si="8"/>
        <v>1839566.5799999998</v>
      </c>
      <c r="AQ31" s="143">
        <f t="shared" si="9"/>
        <v>1534047.6</v>
      </c>
      <c r="AR31" s="125">
        <f t="shared" si="4"/>
        <v>305518.97999999975</v>
      </c>
    </row>
    <row r="32" spans="1:44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2144</v>
      </c>
      <c r="F32">
        <v>2641095.2999999998</v>
      </c>
      <c r="G32">
        <v>186609</v>
      </c>
      <c r="H32">
        <v>421532.29</v>
      </c>
      <c r="K32">
        <v>3</v>
      </c>
      <c r="L32">
        <v>1568925.23</v>
      </c>
      <c r="O32">
        <v>11000</v>
      </c>
      <c r="P32">
        <v>101474.76</v>
      </c>
      <c r="R32">
        <v>0</v>
      </c>
      <c r="V32">
        <v>747851.69</v>
      </c>
      <c r="W32">
        <v>2970314.75</v>
      </c>
      <c r="X32">
        <v>2252878.91</v>
      </c>
      <c r="AB32">
        <v>1181882.5</v>
      </c>
      <c r="AC32">
        <v>102100</v>
      </c>
      <c r="AD32">
        <v>1543909.5</v>
      </c>
      <c r="AG32">
        <v>843065.67</v>
      </c>
      <c r="AH32">
        <v>162362.62</v>
      </c>
      <c r="AM32" s="123">
        <f t="shared" si="5"/>
        <v>3249236.59</v>
      </c>
      <c r="AN32" s="129">
        <f t="shared" si="6"/>
        <v>112474.76</v>
      </c>
      <c r="AO32" s="142">
        <f t="shared" si="7"/>
        <v>3136761.83</v>
      </c>
      <c r="AP32" s="143">
        <f t="shared" si="8"/>
        <v>3536861.41</v>
      </c>
      <c r="AQ32" s="143">
        <f t="shared" si="9"/>
        <v>2549337.79</v>
      </c>
      <c r="AR32" s="125">
        <f t="shared" si="4"/>
        <v>987523.62000000011</v>
      </c>
    </row>
    <row r="33" spans="1:44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2145</v>
      </c>
      <c r="F33">
        <v>2207560.34</v>
      </c>
      <c r="G33">
        <v>195026</v>
      </c>
      <c r="H33">
        <v>394462.05</v>
      </c>
      <c r="K33">
        <v>974127.17</v>
      </c>
      <c r="L33">
        <v>1731987.24</v>
      </c>
      <c r="P33">
        <v>117491.34</v>
      </c>
      <c r="R33">
        <v>43950</v>
      </c>
      <c r="V33">
        <v>1500654.42</v>
      </c>
      <c r="W33">
        <v>3203233.17</v>
      </c>
      <c r="X33">
        <v>2077108.22</v>
      </c>
      <c r="Y33">
        <v>322570</v>
      </c>
      <c r="AB33">
        <v>1310106.44</v>
      </c>
      <c r="AC33">
        <v>119095</v>
      </c>
      <c r="AD33">
        <v>1783218.44</v>
      </c>
      <c r="AE33">
        <v>7800</v>
      </c>
      <c r="AG33">
        <v>1204769.73</v>
      </c>
      <c r="AH33">
        <v>195257.62</v>
      </c>
      <c r="AM33" s="123">
        <f t="shared" si="5"/>
        <v>2797048.3899999997</v>
      </c>
      <c r="AN33" s="129">
        <f t="shared" si="6"/>
        <v>161441.34</v>
      </c>
      <c r="AO33" s="142">
        <f t="shared" si="7"/>
        <v>2635607.0499999998</v>
      </c>
      <c r="AP33" s="143">
        <f t="shared" si="8"/>
        <v>3828879.6599999997</v>
      </c>
      <c r="AQ33" s="143">
        <f t="shared" si="9"/>
        <v>3191045.79</v>
      </c>
      <c r="AR33" s="125">
        <f t="shared" si="4"/>
        <v>637833.86999999965</v>
      </c>
    </row>
    <row r="34" spans="1:44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2146</v>
      </c>
      <c r="F34">
        <v>841206.29</v>
      </c>
      <c r="G34">
        <v>13612.2</v>
      </c>
      <c r="H34">
        <v>717124.13</v>
      </c>
      <c r="K34">
        <v>3</v>
      </c>
      <c r="L34">
        <v>143975.81</v>
      </c>
      <c r="P34">
        <v>123928.07</v>
      </c>
      <c r="Q34">
        <v>15346</v>
      </c>
      <c r="V34">
        <v>-1189814.92</v>
      </c>
      <c r="W34">
        <v>2001291.5</v>
      </c>
      <c r="X34">
        <v>1147125.07</v>
      </c>
      <c r="AB34">
        <v>690040</v>
      </c>
      <c r="AC34">
        <v>76400</v>
      </c>
      <c r="AD34">
        <v>774290</v>
      </c>
      <c r="AE34">
        <v>7528</v>
      </c>
      <c r="AG34">
        <v>333974.89</v>
      </c>
      <c r="AH34">
        <v>32601.4</v>
      </c>
      <c r="AM34" s="123">
        <f t="shared" si="5"/>
        <v>1571942.62</v>
      </c>
      <c r="AN34" s="129">
        <f t="shared" si="6"/>
        <v>139274.07</v>
      </c>
      <c r="AO34" s="142">
        <f t="shared" si="7"/>
        <v>1432668.55</v>
      </c>
      <c r="AP34" s="143">
        <f t="shared" si="8"/>
        <v>1913565.07</v>
      </c>
      <c r="AQ34" s="143">
        <f t="shared" si="9"/>
        <v>1148394.29</v>
      </c>
      <c r="AR34" s="125">
        <f t="shared" si="4"/>
        <v>765170.78</v>
      </c>
    </row>
    <row r="35" spans="1:44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2147</v>
      </c>
      <c r="F35">
        <v>1641868.79</v>
      </c>
      <c r="G35">
        <v>51351.49</v>
      </c>
      <c r="H35">
        <v>458597.75</v>
      </c>
      <c r="K35">
        <v>881119.41</v>
      </c>
      <c r="L35">
        <v>524456.39</v>
      </c>
      <c r="P35">
        <v>166416.5</v>
      </c>
      <c r="R35">
        <v>0</v>
      </c>
      <c r="V35">
        <v>-25958.3</v>
      </c>
      <c r="W35">
        <v>3800882.66</v>
      </c>
      <c r="X35">
        <v>1405220.69</v>
      </c>
      <c r="AB35">
        <v>825114.32</v>
      </c>
      <c r="AC35">
        <v>72613</v>
      </c>
      <c r="AD35">
        <v>965809.32</v>
      </c>
      <c r="AG35">
        <v>1537915.22</v>
      </c>
      <c r="AH35">
        <v>174070.5</v>
      </c>
      <c r="AL35">
        <v>9100</v>
      </c>
      <c r="AM35" s="123">
        <f t="shared" si="5"/>
        <v>2151818.0300000003</v>
      </c>
      <c r="AN35" s="129">
        <f t="shared" si="6"/>
        <v>166416.5</v>
      </c>
      <c r="AO35" s="142">
        <f t="shared" si="7"/>
        <v>1985401.5300000003</v>
      </c>
      <c r="AP35" s="143">
        <f t="shared" si="8"/>
        <v>2302948.0099999998</v>
      </c>
      <c r="AQ35" s="143">
        <f t="shared" si="9"/>
        <v>2686895.04</v>
      </c>
      <c r="AR35" s="125">
        <f t="shared" si="4"/>
        <v>-383947.03000000026</v>
      </c>
    </row>
    <row r="36" spans="1:44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2148</v>
      </c>
      <c r="F36">
        <v>940652.92</v>
      </c>
      <c r="G36">
        <v>50736.15</v>
      </c>
      <c r="H36">
        <v>54150.47</v>
      </c>
      <c r="K36">
        <v>572183.18999999994</v>
      </c>
      <c r="L36">
        <v>590590.13</v>
      </c>
      <c r="O36">
        <v>3000</v>
      </c>
      <c r="P36">
        <v>49359.3</v>
      </c>
      <c r="R36">
        <v>707.87</v>
      </c>
      <c r="T36">
        <v>157500</v>
      </c>
      <c r="V36">
        <v>757031.49</v>
      </c>
      <c r="W36">
        <v>2024806.3999999999</v>
      </c>
      <c r="X36">
        <v>213404.56</v>
      </c>
      <c r="AB36">
        <v>746926</v>
      </c>
      <c r="AD36">
        <v>1123008</v>
      </c>
      <c r="AF36">
        <v>2900</v>
      </c>
      <c r="AG36">
        <v>456565.1</v>
      </c>
      <c r="AH36">
        <v>128312.71</v>
      </c>
      <c r="AL36">
        <v>33636.949999999997</v>
      </c>
      <c r="AM36" s="123">
        <f t="shared" si="5"/>
        <v>1045539.54</v>
      </c>
      <c r="AN36" s="129">
        <f t="shared" si="6"/>
        <v>53067.170000000006</v>
      </c>
      <c r="AO36" s="142">
        <f t="shared" si="7"/>
        <v>992472.37</v>
      </c>
      <c r="AP36" s="143">
        <f t="shared" si="8"/>
        <v>960330.56</v>
      </c>
      <c r="AQ36" s="143">
        <f t="shared" si="9"/>
        <v>1744422.76</v>
      </c>
      <c r="AR36" s="125">
        <f t="shared" si="4"/>
        <v>-784092.2</v>
      </c>
    </row>
    <row r="37" spans="1:44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2149</v>
      </c>
      <c r="F37">
        <v>1868255.89</v>
      </c>
      <c r="G37">
        <v>34709.629999999997</v>
      </c>
      <c r="H37">
        <v>45738.61</v>
      </c>
      <c r="K37">
        <v>90584.9</v>
      </c>
      <c r="L37">
        <v>869095.47</v>
      </c>
      <c r="O37">
        <v>72588</v>
      </c>
      <c r="P37">
        <v>69700.460000000006</v>
      </c>
      <c r="Q37">
        <v>252405</v>
      </c>
      <c r="R37">
        <v>1839</v>
      </c>
      <c r="V37">
        <v>244575.04</v>
      </c>
      <c r="W37">
        <v>2381908.6800000002</v>
      </c>
      <c r="X37">
        <v>918653.39</v>
      </c>
      <c r="AB37">
        <v>839034</v>
      </c>
      <c r="AC37">
        <v>92913.55</v>
      </c>
      <c r="AD37">
        <v>1160585</v>
      </c>
      <c r="AE37">
        <v>2000</v>
      </c>
      <c r="AG37">
        <v>643372.93000000005</v>
      </c>
      <c r="AH37">
        <v>114350.54</v>
      </c>
      <c r="AL37">
        <v>44924.15</v>
      </c>
      <c r="AM37" s="123">
        <f t="shared" si="5"/>
        <v>1948704.13</v>
      </c>
      <c r="AN37" s="129">
        <f t="shared" si="6"/>
        <v>396532.46</v>
      </c>
      <c r="AO37" s="142">
        <f t="shared" si="7"/>
        <v>1552171.67</v>
      </c>
      <c r="AP37" s="143">
        <f t="shared" si="8"/>
        <v>1850600.9400000002</v>
      </c>
      <c r="AQ37" s="143">
        <f t="shared" si="9"/>
        <v>1965232.62</v>
      </c>
      <c r="AR37" s="125">
        <f t="shared" si="4"/>
        <v>-114631.67999999993</v>
      </c>
    </row>
    <row r="38" spans="1:44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2150</v>
      </c>
      <c r="F38">
        <v>704930.1</v>
      </c>
      <c r="G38">
        <v>32400</v>
      </c>
      <c r="H38">
        <v>125722.91</v>
      </c>
      <c r="K38">
        <v>586160.82999999996</v>
      </c>
      <c r="L38">
        <v>789158.36</v>
      </c>
      <c r="O38">
        <v>0</v>
      </c>
      <c r="P38">
        <v>76722.64</v>
      </c>
      <c r="R38">
        <v>3791.2</v>
      </c>
      <c r="V38">
        <v>-154640.93</v>
      </c>
      <c r="W38">
        <v>2692203.68</v>
      </c>
      <c r="X38">
        <v>778723.69</v>
      </c>
      <c r="AB38">
        <v>1372035</v>
      </c>
      <c r="AC38">
        <v>72900</v>
      </c>
      <c r="AD38">
        <v>1718673</v>
      </c>
      <c r="AG38">
        <v>637988.71</v>
      </c>
      <c r="AH38">
        <v>134898.87</v>
      </c>
      <c r="AL38">
        <v>111802.5</v>
      </c>
      <c r="AM38" s="123">
        <f t="shared" si="5"/>
        <v>863053.01</v>
      </c>
      <c r="AN38" s="129">
        <f t="shared" si="6"/>
        <v>80513.84</v>
      </c>
      <c r="AO38" s="142">
        <f t="shared" si="7"/>
        <v>782539.17</v>
      </c>
      <c r="AP38" s="143">
        <f t="shared" si="8"/>
        <v>2223658.69</v>
      </c>
      <c r="AQ38" s="143">
        <f t="shared" si="9"/>
        <v>2603363.08</v>
      </c>
      <c r="AR38" s="125">
        <f t="shared" si="4"/>
        <v>-379704.39000000013</v>
      </c>
    </row>
    <row r="39" spans="1:44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2151</v>
      </c>
      <c r="F39">
        <v>543685.17000000004</v>
      </c>
      <c r="G39">
        <v>37604.300000000003</v>
      </c>
      <c r="H39">
        <v>137002.31</v>
      </c>
      <c r="K39">
        <v>79180.320000000007</v>
      </c>
      <c r="L39">
        <v>491940.98</v>
      </c>
      <c r="O39">
        <v>3000</v>
      </c>
      <c r="P39">
        <v>62914.1</v>
      </c>
      <c r="R39">
        <v>121.4</v>
      </c>
      <c r="T39">
        <v>70800</v>
      </c>
      <c r="V39">
        <v>1076111.3400000001</v>
      </c>
      <c r="W39">
        <v>288756.2</v>
      </c>
      <c r="X39">
        <v>670737.07999999996</v>
      </c>
      <c r="AB39">
        <v>474403</v>
      </c>
      <c r="AC39">
        <v>68928.789999999994</v>
      </c>
      <c r="AD39">
        <v>890760</v>
      </c>
      <c r="AE39">
        <v>4900</v>
      </c>
      <c r="AG39">
        <v>415925.19</v>
      </c>
      <c r="AH39">
        <v>80879.839999999997</v>
      </c>
      <c r="AL39">
        <v>33893.800000000003</v>
      </c>
      <c r="AM39" s="123">
        <f t="shared" si="5"/>
        <v>718291.78</v>
      </c>
      <c r="AN39" s="129">
        <f t="shared" si="6"/>
        <v>66035.5</v>
      </c>
      <c r="AO39" s="142">
        <f t="shared" si="7"/>
        <v>652256.28</v>
      </c>
      <c r="AP39" s="143">
        <f t="shared" si="8"/>
        <v>1214068.8700000001</v>
      </c>
      <c r="AQ39" s="143">
        <f t="shared" si="9"/>
        <v>1426358.83</v>
      </c>
      <c r="AR39" s="125">
        <f t="shared" si="4"/>
        <v>-212289.95999999996</v>
      </c>
    </row>
    <row r="40" spans="1:44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2152</v>
      </c>
      <c r="F40">
        <v>3287506.12</v>
      </c>
      <c r="G40">
        <v>126783.6</v>
      </c>
      <c r="H40">
        <v>84593.54</v>
      </c>
      <c r="K40">
        <v>30527.69</v>
      </c>
      <c r="L40">
        <v>277106.90999999997</v>
      </c>
      <c r="O40">
        <v>4800</v>
      </c>
      <c r="P40">
        <v>53876.84</v>
      </c>
      <c r="R40">
        <v>0</v>
      </c>
      <c r="V40">
        <v>276216.59000000003</v>
      </c>
      <c r="W40">
        <v>3281518.85</v>
      </c>
      <c r="X40">
        <v>986031.62</v>
      </c>
      <c r="AB40">
        <v>999450</v>
      </c>
      <c r="AC40">
        <v>725828.51</v>
      </c>
      <c r="AD40">
        <v>1686543.5</v>
      </c>
      <c r="AG40">
        <v>631517.53</v>
      </c>
      <c r="AH40">
        <v>78989.47</v>
      </c>
      <c r="AK40">
        <v>123374.05</v>
      </c>
      <c r="AL40">
        <v>780</v>
      </c>
      <c r="AM40" s="123">
        <f t="shared" si="5"/>
        <v>3498883.2600000002</v>
      </c>
      <c r="AN40" s="129">
        <f t="shared" si="6"/>
        <v>58676.84</v>
      </c>
      <c r="AO40" s="142">
        <f t="shared" si="7"/>
        <v>3440206.4200000004</v>
      </c>
      <c r="AP40" s="143">
        <f t="shared" si="8"/>
        <v>2711310.13</v>
      </c>
      <c r="AQ40" s="143">
        <f t="shared" si="9"/>
        <v>2521204.5500000003</v>
      </c>
      <c r="AR40" s="125">
        <f t="shared" si="4"/>
        <v>190105.57999999961</v>
      </c>
    </row>
    <row r="41" spans="1:44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2153</v>
      </c>
      <c r="F41">
        <v>1586816.4</v>
      </c>
      <c r="G41">
        <v>22615</v>
      </c>
      <c r="H41">
        <v>116966.75</v>
      </c>
      <c r="K41">
        <v>469936.59</v>
      </c>
      <c r="L41">
        <v>452456.7</v>
      </c>
      <c r="O41">
        <v>6000</v>
      </c>
      <c r="P41">
        <v>83153.3</v>
      </c>
      <c r="R41">
        <v>26.46</v>
      </c>
      <c r="T41">
        <v>9000</v>
      </c>
      <c r="V41">
        <v>-914087.19</v>
      </c>
      <c r="W41">
        <v>3750097.45</v>
      </c>
      <c r="X41">
        <v>1212234.17</v>
      </c>
      <c r="AB41">
        <v>1224492.5</v>
      </c>
      <c r="AC41">
        <v>125716.24</v>
      </c>
      <c r="AD41">
        <v>1479064.5</v>
      </c>
      <c r="AE41">
        <v>2000</v>
      </c>
      <c r="AG41">
        <v>765782.59</v>
      </c>
      <c r="AH41">
        <v>144643.45000000001</v>
      </c>
      <c r="AL41">
        <v>456350.95</v>
      </c>
      <c r="AM41" s="123">
        <f t="shared" si="5"/>
        <v>1726398.15</v>
      </c>
      <c r="AN41" s="129">
        <f t="shared" si="6"/>
        <v>89179.760000000009</v>
      </c>
      <c r="AO41" s="142">
        <f t="shared" si="7"/>
        <v>1637218.39</v>
      </c>
      <c r="AP41" s="143">
        <f t="shared" si="8"/>
        <v>2562442.91</v>
      </c>
      <c r="AQ41" s="143">
        <f t="shared" si="9"/>
        <v>2847841.49</v>
      </c>
      <c r="AR41" s="125">
        <f t="shared" si="4"/>
        <v>-285398.58000000007</v>
      </c>
    </row>
    <row r="42" spans="1:44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2154</v>
      </c>
      <c r="F42">
        <v>658427.9</v>
      </c>
      <c r="G42">
        <v>30628.81</v>
      </c>
      <c r="H42">
        <v>190689.63</v>
      </c>
      <c r="K42">
        <v>541054.81000000006</v>
      </c>
      <c r="L42">
        <v>444694.64</v>
      </c>
      <c r="O42">
        <v>55450</v>
      </c>
      <c r="P42">
        <v>52824.68</v>
      </c>
      <c r="R42">
        <v>0</v>
      </c>
      <c r="T42">
        <v>40500.5</v>
      </c>
      <c r="V42">
        <v>-85536.31</v>
      </c>
      <c r="W42">
        <v>1851653.95</v>
      </c>
      <c r="X42">
        <v>865281.52</v>
      </c>
      <c r="AB42">
        <v>810162.5</v>
      </c>
      <c r="AC42">
        <v>70512.899999999994</v>
      </c>
      <c r="AD42">
        <v>1116858.5</v>
      </c>
      <c r="AE42">
        <v>240</v>
      </c>
      <c r="AF42">
        <v>336</v>
      </c>
      <c r="AG42">
        <v>486190.34</v>
      </c>
      <c r="AH42">
        <v>104612.33</v>
      </c>
      <c r="AL42">
        <v>87116.78</v>
      </c>
      <c r="AM42" s="123">
        <f t="shared" si="5"/>
        <v>879746.34000000008</v>
      </c>
      <c r="AN42" s="129">
        <f t="shared" si="6"/>
        <v>108274.68</v>
      </c>
      <c r="AO42" s="142">
        <f t="shared" si="7"/>
        <v>771471.66000000015</v>
      </c>
      <c r="AP42" s="143">
        <f t="shared" si="8"/>
        <v>1745956.92</v>
      </c>
      <c r="AQ42" s="143">
        <f t="shared" si="9"/>
        <v>1795353.9500000002</v>
      </c>
      <c r="AR42" s="125">
        <f t="shared" si="4"/>
        <v>-49397.030000000261</v>
      </c>
    </row>
    <row r="43" spans="1:44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2155</v>
      </c>
      <c r="F43">
        <v>927112.39</v>
      </c>
      <c r="G43">
        <v>13640.09</v>
      </c>
      <c r="H43">
        <v>43799.06</v>
      </c>
      <c r="K43">
        <v>20850.330000000002</v>
      </c>
      <c r="L43">
        <v>260090.16</v>
      </c>
      <c r="O43">
        <v>3500</v>
      </c>
      <c r="P43">
        <v>59693</v>
      </c>
      <c r="R43">
        <v>8402.5</v>
      </c>
      <c r="T43">
        <v>206600</v>
      </c>
      <c r="V43">
        <v>-837095.24</v>
      </c>
      <c r="W43">
        <v>1865771.67</v>
      </c>
      <c r="X43">
        <v>1194484.42</v>
      </c>
      <c r="AB43">
        <v>276102.5</v>
      </c>
      <c r="AC43">
        <v>118541.41</v>
      </c>
      <c r="AD43">
        <v>746464.5</v>
      </c>
      <c r="AF43">
        <v>8080</v>
      </c>
      <c r="AG43">
        <v>773438.98</v>
      </c>
      <c r="AH43">
        <v>57015.93</v>
      </c>
      <c r="AL43">
        <v>45508.82</v>
      </c>
      <c r="AM43" s="123">
        <f t="shared" si="5"/>
        <v>984551.54</v>
      </c>
      <c r="AN43" s="129">
        <f t="shared" si="6"/>
        <v>71595.5</v>
      </c>
      <c r="AO43" s="142">
        <f t="shared" si="7"/>
        <v>912956.04</v>
      </c>
      <c r="AP43" s="143">
        <f t="shared" si="8"/>
        <v>1589128.3299999998</v>
      </c>
      <c r="AQ43" s="143">
        <f t="shared" si="9"/>
        <v>1630508.23</v>
      </c>
      <c r="AR43" s="125">
        <f t="shared" si="4"/>
        <v>-41379.90000000014</v>
      </c>
    </row>
    <row r="44" spans="1:44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2156</v>
      </c>
      <c r="F44">
        <v>792121.53</v>
      </c>
      <c r="G44">
        <v>7291</v>
      </c>
      <c r="H44">
        <v>23421.08</v>
      </c>
      <c r="K44">
        <v>400185.02</v>
      </c>
      <c r="L44">
        <v>409039.08</v>
      </c>
      <c r="O44">
        <v>0</v>
      </c>
      <c r="P44">
        <v>21330</v>
      </c>
      <c r="R44">
        <v>2000</v>
      </c>
      <c r="V44">
        <v>391579.54</v>
      </c>
      <c r="W44">
        <v>1234901.48</v>
      </c>
      <c r="X44">
        <v>532995.25</v>
      </c>
      <c r="Y44">
        <v>336000</v>
      </c>
      <c r="AB44">
        <v>474228.5</v>
      </c>
      <c r="AC44">
        <v>70178.59</v>
      </c>
      <c r="AD44">
        <v>851837.5</v>
      </c>
      <c r="AG44">
        <v>476491.85</v>
      </c>
      <c r="AH44">
        <v>88864.3</v>
      </c>
      <c r="AL44">
        <v>13962</v>
      </c>
      <c r="AM44" s="123">
        <f t="shared" si="5"/>
        <v>822833.61</v>
      </c>
      <c r="AN44" s="129">
        <f t="shared" si="6"/>
        <v>23330</v>
      </c>
      <c r="AO44" s="142">
        <f t="shared" si="7"/>
        <v>799503.61</v>
      </c>
      <c r="AP44" s="143">
        <f t="shared" si="8"/>
        <v>1413402.34</v>
      </c>
      <c r="AQ44" s="143">
        <f t="shared" si="9"/>
        <v>1431155.6500000001</v>
      </c>
      <c r="AR44" s="125">
        <f t="shared" si="4"/>
        <v>-17753.310000000056</v>
      </c>
    </row>
    <row r="45" spans="1:44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2157</v>
      </c>
      <c r="F45">
        <v>933667.5</v>
      </c>
      <c r="G45">
        <v>15166.6</v>
      </c>
      <c r="H45">
        <v>62675.03</v>
      </c>
      <c r="K45">
        <v>539400.04</v>
      </c>
      <c r="L45">
        <v>517316.78</v>
      </c>
      <c r="O45">
        <v>1000</v>
      </c>
      <c r="P45">
        <v>67576</v>
      </c>
      <c r="R45">
        <v>0</v>
      </c>
      <c r="T45">
        <v>40500</v>
      </c>
      <c r="V45">
        <v>-173781</v>
      </c>
      <c r="W45">
        <v>2300894.7000000002</v>
      </c>
      <c r="X45">
        <v>758438.43</v>
      </c>
      <c r="AB45">
        <v>385377.5</v>
      </c>
      <c r="AC45">
        <v>113879.98</v>
      </c>
      <c r="AD45">
        <v>651863.5</v>
      </c>
      <c r="AE45">
        <v>2160</v>
      </c>
      <c r="AG45">
        <v>649637.28</v>
      </c>
      <c r="AH45">
        <v>107045.64</v>
      </c>
      <c r="AL45">
        <v>14953.24</v>
      </c>
      <c r="AM45" s="123">
        <f t="shared" si="5"/>
        <v>1011509.13</v>
      </c>
      <c r="AN45" s="129">
        <f t="shared" si="6"/>
        <v>68576</v>
      </c>
      <c r="AO45" s="142">
        <f t="shared" si="7"/>
        <v>942933.13</v>
      </c>
      <c r="AP45" s="143">
        <f t="shared" si="8"/>
        <v>1257695.9100000001</v>
      </c>
      <c r="AQ45" s="143">
        <f t="shared" si="9"/>
        <v>1425659.66</v>
      </c>
      <c r="AR45" s="125">
        <f t="shared" si="4"/>
        <v>-167963.74999999977</v>
      </c>
    </row>
    <row r="46" spans="1:44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2158</v>
      </c>
      <c r="F46">
        <v>1488917.51</v>
      </c>
      <c r="G46">
        <v>25160</v>
      </c>
      <c r="H46">
        <v>27769.54</v>
      </c>
      <c r="K46">
        <v>3584511.98</v>
      </c>
      <c r="L46">
        <v>386311.92</v>
      </c>
      <c r="O46">
        <v>6000</v>
      </c>
      <c r="P46">
        <v>69484.63</v>
      </c>
      <c r="R46">
        <v>3833.59</v>
      </c>
      <c r="T46">
        <v>140500</v>
      </c>
      <c r="V46">
        <v>1553160.45</v>
      </c>
      <c r="W46">
        <v>4006426</v>
      </c>
      <c r="X46">
        <v>1088734.81</v>
      </c>
      <c r="Z46">
        <v>528.36</v>
      </c>
      <c r="AB46">
        <v>373260</v>
      </c>
      <c r="AC46">
        <v>20400</v>
      </c>
      <c r="AD46">
        <v>761072</v>
      </c>
      <c r="AG46">
        <v>782014.94</v>
      </c>
      <c r="AH46">
        <v>153667.65</v>
      </c>
      <c r="AK46">
        <v>50549.760000000002</v>
      </c>
      <c r="AL46">
        <v>2352.54</v>
      </c>
      <c r="AM46" s="123">
        <f t="shared" si="5"/>
        <v>1541847.05</v>
      </c>
      <c r="AN46" s="129">
        <f t="shared" si="6"/>
        <v>79318.22</v>
      </c>
      <c r="AO46" s="142">
        <f t="shared" si="7"/>
        <v>1462528.83</v>
      </c>
      <c r="AP46" s="143">
        <f t="shared" si="8"/>
        <v>1482923.1700000002</v>
      </c>
      <c r="AQ46" s="143">
        <f t="shared" si="9"/>
        <v>1749656.89</v>
      </c>
      <c r="AR46" s="125">
        <f t="shared" si="4"/>
        <v>-266733.71999999974</v>
      </c>
    </row>
    <row r="47" spans="1:44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2159</v>
      </c>
      <c r="F47">
        <v>253740.1</v>
      </c>
      <c r="G47">
        <v>210266.65</v>
      </c>
      <c r="H47">
        <v>125875.51</v>
      </c>
      <c r="K47">
        <v>-7500</v>
      </c>
      <c r="L47">
        <v>170414.38</v>
      </c>
      <c r="P47">
        <v>35245.25</v>
      </c>
      <c r="R47">
        <v>0</v>
      </c>
      <c r="V47">
        <v>-1395975.31</v>
      </c>
      <c r="W47">
        <v>1895478.66</v>
      </c>
      <c r="X47">
        <v>480296.79</v>
      </c>
      <c r="Y47">
        <v>156000</v>
      </c>
      <c r="AB47">
        <v>818521.67</v>
      </c>
      <c r="AC47">
        <v>60000</v>
      </c>
      <c r="AD47">
        <v>945915.59</v>
      </c>
      <c r="AE47">
        <v>6580</v>
      </c>
      <c r="AG47">
        <v>298225.57</v>
      </c>
      <c r="AH47">
        <v>39299.26</v>
      </c>
      <c r="AL47">
        <v>6750</v>
      </c>
      <c r="AM47" s="123">
        <f t="shared" si="5"/>
        <v>589882.26</v>
      </c>
      <c r="AN47" s="129">
        <f t="shared" si="6"/>
        <v>35245.25</v>
      </c>
      <c r="AO47" s="142">
        <f t="shared" si="7"/>
        <v>554637.01</v>
      </c>
      <c r="AP47" s="143">
        <f t="shared" si="8"/>
        <v>1514818.46</v>
      </c>
      <c r="AQ47" s="143">
        <f t="shared" si="9"/>
        <v>1296770.42</v>
      </c>
      <c r="AR47" s="125">
        <f t="shared" si="4"/>
        <v>218048.04000000004</v>
      </c>
    </row>
    <row r="48" spans="1:44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2160</v>
      </c>
      <c r="F48">
        <v>364630.6</v>
      </c>
      <c r="G48">
        <v>48898.5</v>
      </c>
      <c r="H48">
        <v>48698.239999999998</v>
      </c>
      <c r="K48">
        <v>465732.6</v>
      </c>
      <c r="L48">
        <v>177607.74</v>
      </c>
      <c r="O48">
        <v>4000</v>
      </c>
      <c r="P48">
        <v>32080.5</v>
      </c>
      <c r="R48">
        <v>0</v>
      </c>
      <c r="V48">
        <v>-1804199.83</v>
      </c>
      <c r="W48">
        <v>2506199.65</v>
      </c>
      <c r="X48">
        <v>818231.75</v>
      </c>
      <c r="Y48">
        <v>72700</v>
      </c>
      <c r="Z48">
        <v>2.2599999999999998</v>
      </c>
      <c r="AB48">
        <v>1257695.5</v>
      </c>
      <c r="AC48">
        <v>53000</v>
      </c>
      <c r="AD48">
        <v>1239557.5</v>
      </c>
      <c r="AG48">
        <v>490567.55</v>
      </c>
      <c r="AH48">
        <v>31047.1</v>
      </c>
      <c r="AL48">
        <v>72970</v>
      </c>
      <c r="AM48" s="123">
        <f t="shared" si="5"/>
        <v>462227.33999999997</v>
      </c>
      <c r="AN48" s="129">
        <f t="shared" si="6"/>
        <v>36080.5</v>
      </c>
      <c r="AO48" s="142">
        <f t="shared" si="7"/>
        <v>426146.83999999997</v>
      </c>
      <c r="AP48" s="143">
        <f t="shared" si="8"/>
        <v>2201629.5099999998</v>
      </c>
      <c r="AQ48" s="143">
        <f t="shared" si="9"/>
        <v>1834142.1500000001</v>
      </c>
      <c r="AR48" s="125">
        <f t="shared" si="4"/>
        <v>367487.35999999964</v>
      </c>
    </row>
    <row r="49" spans="1:44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2161</v>
      </c>
      <c r="F49">
        <v>293356.63</v>
      </c>
      <c r="G49">
        <v>53402.52</v>
      </c>
      <c r="H49">
        <v>94361.02</v>
      </c>
      <c r="I49"/>
      <c r="J49"/>
      <c r="K49">
        <v>3</v>
      </c>
      <c r="L49">
        <v>54128.67</v>
      </c>
      <c r="M49"/>
      <c r="N49"/>
      <c r="O49">
        <v>4500</v>
      </c>
      <c r="P49">
        <v>45779.17</v>
      </c>
      <c r="Q49"/>
      <c r="R49">
        <v>2033</v>
      </c>
      <c r="S49"/>
      <c r="T49"/>
      <c r="U49"/>
      <c r="V49">
        <v>-1804729.23</v>
      </c>
      <c r="W49">
        <v>1985151.03</v>
      </c>
      <c r="X49">
        <v>788888.32</v>
      </c>
      <c r="Y49">
        <v>72700</v>
      </c>
      <c r="Z49"/>
      <c r="AA49"/>
      <c r="AB49">
        <v>596344</v>
      </c>
      <c r="AC49">
        <v>5</v>
      </c>
      <c r="AD49">
        <v>818115</v>
      </c>
      <c r="AE49"/>
      <c r="AF49"/>
      <c r="AG49">
        <v>340308.42</v>
      </c>
      <c r="AH49">
        <v>4053.05</v>
      </c>
      <c r="AI49">
        <v>3900</v>
      </c>
      <c r="AJ49"/>
      <c r="AK49"/>
      <c r="AL49">
        <v>29042.98</v>
      </c>
      <c r="AM49" s="123">
        <f t="shared" si="5"/>
        <v>441120.17000000004</v>
      </c>
      <c r="AN49" s="129">
        <f t="shared" si="6"/>
        <v>52312.17</v>
      </c>
      <c r="AO49" s="142">
        <f t="shared" si="7"/>
        <v>388808.00000000006</v>
      </c>
      <c r="AP49" s="143">
        <f t="shared" si="8"/>
        <v>1457937.3199999998</v>
      </c>
      <c r="AQ49" s="143">
        <f t="shared" si="9"/>
        <v>1195419.45</v>
      </c>
      <c r="AR49" s="125">
        <f t="shared" si="4"/>
        <v>262517.86999999988</v>
      </c>
    </row>
    <row r="50" spans="1:44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2162</v>
      </c>
      <c r="F50">
        <v>56172.66</v>
      </c>
      <c r="G50">
        <v>53587.06</v>
      </c>
      <c r="H50">
        <v>94232.04</v>
      </c>
      <c r="I50"/>
      <c r="J50"/>
      <c r="K50">
        <v>564742.28</v>
      </c>
      <c r="L50">
        <v>44185.29</v>
      </c>
      <c r="M50"/>
      <c r="N50"/>
      <c r="O50">
        <v>0</v>
      </c>
      <c r="P50">
        <v>25477</v>
      </c>
      <c r="Q50"/>
      <c r="R50">
        <v>0</v>
      </c>
      <c r="S50"/>
      <c r="T50">
        <v>200</v>
      </c>
      <c r="U50"/>
      <c r="V50">
        <v>-996733.56</v>
      </c>
      <c r="W50">
        <v>1821817.03</v>
      </c>
      <c r="X50">
        <v>461490.21</v>
      </c>
      <c r="Y50"/>
      <c r="Z50"/>
      <c r="AA50"/>
      <c r="AB50">
        <v>957197.5</v>
      </c>
      <c r="AC50"/>
      <c r="AD50">
        <v>1144257.5</v>
      </c>
      <c r="AE50"/>
      <c r="AF50"/>
      <c r="AG50">
        <v>258654.94</v>
      </c>
      <c r="AH50">
        <v>45116.41</v>
      </c>
      <c r="AI50"/>
      <c r="AJ50"/>
      <c r="AK50"/>
      <c r="AL50">
        <v>8500</v>
      </c>
      <c r="AM50" s="123">
        <f t="shared" si="5"/>
        <v>203991.76</v>
      </c>
      <c r="AN50" s="129">
        <f t="shared" si="6"/>
        <v>25477</v>
      </c>
      <c r="AO50" s="142">
        <f t="shared" si="7"/>
        <v>178514.76</v>
      </c>
      <c r="AP50" s="143">
        <f t="shared" si="8"/>
        <v>1418687.71</v>
      </c>
      <c r="AQ50" s="143">
        <f t="shared" si="9"/>
        <v>1456528.8499999999</v>
      </c>
      <c r="AR50" s="125">
        <f t="shared" si="4"/>
        <v>-37841.139999999898</v>
      </c>
    </row>
    <row r="51" spans="1:44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2163</v>
      </c>
      <c r="F51">
        <v>681253.84</v>
      </c>
      <c r="G51">
        <v>242059.14</v>
      </c>
      <c r="H51">
        <v>361508.77</v>
      </c>
      <c r="I51"/>
      <c r="J51"/>
      <c r="K51">
        <v>407592.15</v>
      </c>
      <c r="L51">
        <v>679724.83</v>
      </c>
      <c r="M51"/>
      <c r="N51"/>
      <c r="O51">
        <v>3600</v>
      </c>
      <c r="P51">
        <v>63560.63</v>
      </c>
      <c r="Q51"/>
      <c r="R51">
        <v>1896</v>
      </c>
      <c r="S51"/>
      <c r="T51">
        <v>118506</v>
      </c>
      <c r="U51"/>
      <c r="V51">
        <v>605519.57999999996</v>
      </c>
      <c r="W51">
        <v>1260400.73</v>
      </c>
      <c r="X51">
        <v>1018194.78</v>
      </c>
      <c r="Y51"/>
      <c r="Z51">
        <v>5</v>
      </c>
      <c r="AA51"/>
      <c r="AB51">
        <v>1510406.5</v>
      </c>
      <c r="AC51">
        <v>107500</v>
      </c>
      <c r="AD51">
        <v>1729223.5</v>
      </c>
      <c r="AE51"/>
      <c r="AF51"/>
      <c r="AG51">
        <v>552060.47</v>
      </c>
      <c r="AH51">
        <v>29016.52</v>
      </c>
      <c r="AI51"/>
      <c r="AJ51"/>
      <c r="AK51"/>
      <c r="AL51">
        <v>7150</v>
      </c>
      <c r="AM51" s="123">
        <f t="shared" si="5"/>
        <v>1284821.75</v>
      </c>
      <c r="AN51" s="129">
        <f t="shared" si="6"/>
        <v>69056.63</v>
      </c>
      <c r="AO51" s="142">
        <f t="shared" si="7"/>
        <v>1215765.1200000001</v>
      </c>
      <c r="AP51" s="143">
        <f t="shared" si="8"/>
        <v>2636106.2800000003</v>
      </c>
      <c r="AQ51" s="143">
        <f t="shared" si="9"/>
        <v>2317450.4899999998</v>
      </c>
      <c r="AR51" s="125">
        <f t="shared" si="4"/>
        <v>318655.7900000005</v>
      </c>
    </row>
    <row r="52" spans="1:44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2164</v>
      </c>
      <c r="F52">
        <v>415625.3</v>
      </c>
      <c r="G52">
        <v>318307.5</v>
      </c>
      <c r="H52">
        <v>119251.7</v>
      </c>
      <c r="K52">
        <v>3</v>
      </c>
      <c r="L52">
        <v>280053.94</v>
      </c>
      <c r="O52">
        <v>2000</v>
      </c>
      <c r="P52">
        <v>31618.5</v>
      </c>
      <c r="R52">
        <v>0</v>
      </c>
      <c r="V52">
        <v>-1499345.4</v>
      </c>
      <c r="W52">
        <v>2172217.19</v>
      </c>
      <c r="X52">
        <v>751590.86</v>
      </c>
      <c r="Y52">
        <v>301479.5</v>
      </c>
      <c r="AB52">
        <v>687250.5</v>
      </c>
      <c r="AC52">
        <v>5</v>
      </c>
      <c r="AD52">
        <v>962699.5</v>
      </c>
      <c r="AG52">
        <v>322364.02</v>
      </c>
      <c r="AH52">
        <v>17291.189999999999</v>
      </c>
      <c r="AL52">
        <v>11220</v>
      </c>
      <c r="AM52" s="123">
        <f t="shared" si="5"/>
        <v>853184.5</v>
      </c>
      <c r="AN52" s="129">
        <f t="shared" si="6"/>
        <v>33618.5</v>
      </c>
      <c r="AO52" s="142">
        <f t="shared" si="7"/>
        <v>819566</v>
      </c>
      <c r="AP52" s="143">
        <f t="shared" si="8"/>
        <v>1740325.8599999999</v>
      </c>
      <c r="AQ52" s="143">
        <f t="shared" si="9"/>
        <v>1313574.71</v>
      </c>
      <c r="AR52" s="125">
        <f t="shared" si="4"/>
        <v>426751.14999999991</v>
      </c>
    </row>
    <row r="53" spans="1:44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2165</v>
      </c>
      <c r="F53">
        <v>178085.78</v>
      </c>
      <c r="G53">
        <v>110465.16</v>
      </c>
      <c r="H53">
        <v>75467.710000000006</v>
      </c>
      <c r="K53">
        <v>938720.8</v>
      </c>
      <c r="L53">
        <v>438764.02</v>
      </c>
      <c r="P53">
        <v>28999.95</v>
      </c>
      <c r="R53">
        <v>0</v>
      </c>
      <c r="V53">
        <v>-272415.71999999997</v>
      </c>
      <c r="W53">
        <v>1936400.69</v>
      </c>
      <c r="X53">
        <v>584720.37</v>
      </c>
      <c r="AB53">
        <v>785150</v>
      </c>
      <c r="AD53">
        <v>938151</v>
      </c>
      <c r="AG53">
        <v>320538.52</v>
      </c>
      <c r="AH53">
        <v>62662.3</v>
      </c>
      <c r="AM53" s="123">
        <f t="shared" si="5"/>
        <v>364018.65</v>
      </c>
      <c r="AN53" s="129">
        <f t="shared" si="6"/>
        <v>28999.95</v>
      </c>
      <c r="AO53" s="142">
        <f t="shared" si="7"/>
        <v>335018.7</v>
      </c>
      <c r="AP53" s="143">
        <f t="shared" si="8"/>
        <v>1369870.37</v>
      </c>
      <c r="AQ53" s="143">
        <f t="shared" si="9"/>
        <v>1321351.82</v>
      </c>
      <c r="AR53" s="125">
        <f t="shared" si="4"/>
        <v>48518.550000000047</v>
      </c>
    </row>
    <row r="54" spans="1:44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2166</v>
      </c>
      <c r="F54">
        <v>625838.04</v>
      </c>
      <c r="G54">
        <v>0</v>
      </c>
      <c r="H54">
        <v>401117.89</v>
      </c>
      <c r="I54"/>
      <c r="J54"/>
      <c r="K54">
        <v>12908.79</v>
      </c>
      <c r="L54">
        <v>323122.71000000002</v>
      </c>
      <c r="M54"/>
      <c r="N54"/>
      <c r="O54">
        <v>0</v>
      </c>
      <c r="P54">
        <v>38471</v>
      </c>
      <c r="Q54"/>
      <c r="R54">
        <v>8553</v>
      </c>
      <c r="S54"/>
      <c r="T54"/>
      <c r="U54">
        <v>560218.99</v>
      </c>
      <c r="V54">
        <v>-555401.12</v>
      </c>
      <c r="W54">
        <v>1262941.0900000001</v>
      </c>
      <c r="X54">
        <v>868359.57</v>
      </c>
      <c r="Y54"/>
      <c r="Z54">
        <v>11.37</v>
      </c>
      <c r="AA54"/>
      <c r="AB54">
        <v>1238555.5</v>
      </c>
      <c r="AC54">
        <v>74100</v>
      </c>
      <c r="AD54">
        <v>1562446.5</v>
      </c>
      <c r="AE54">
        <v>560</v>
      </c>
      <c r="AF54">
        <v>4062</v>
      </c>
      <c r="AG54">
        <v>496333.77</v>
      </c>
      <c r="AH54">
        <v>55919.7</v>
      </c>
      <c r="AI54">
        <v>13500</v>
      </c>
      <c r="AJ54"/>
      <c r="AK54"/>
      <c r="AL54"/>
      <c r="AM54" s="123">
        <f t="shared" si="5"/>
        <v>1026955.93</v>
      </c>
      <c r="AN54" s="129">
        <f t="shared" si="6"/>
        <v>47024</v>
      </c>
      <c r="AO54" s="142">
        <f t="shared" si="7"/>
        <v>979931.93</v>
      </c>
      <c r="AP54" s="143">
        <f t="shared" si="8"/>
        <v>2181026.44</v>
      </c>
      <c r="AQ54" s="143">
        <f t="shared" si="9"/>
        <v>2132821.9700000002</v>
      </c>
      <c r="AR54" s="125">
        <f t="shared" si="4"/>
        <v>48204.469999999739</v>
      </c>
    </row>
    <row r="55" spans="1:44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2167</v>
      </c>
      <c r="F55">
        <v>370138.91</v>
      </c>
      <c r="G55">
        <v>57790.95</v>
      </c>
      <c r="H55">
        <v>127080.14</v>
      </c>
      <c r="K55">
        <v>245644.57</v>
      </c>
      <c r="L55">
        <v>541494.6</v>
      </c>
      <c r="O55">
        <v>2000</v>
      </c>
      <c r="P55">
        <v>90028.56</v>
      </c>
      <c r="R55">
        <v>81</v>
      </c>
      <c r="V55">
        <v>-778362.97</v>
      </c>
      <c r="W55">
        <v>2033596.36</v>
      </c>
      <c r="X55">
        <v>677900.78</v>
      </c>
      <c r="Y55">
        <v>30284</v>
      </c>
      <c r="Z55">
        <v>764.05</v>
      </c>
      <c r="AC55">
        <v>1853444.4</v>
      </c>
      <c r="AD55">
        <v>1989422.4</v>
      </c>
      <c r="AE55">
        <v>13760</v>
      </c>
      <c r="AG55">
        <v>499754.46</v>
      </c>
      <c r="AH55">
        <v>49995.15</v>
      </c>
      <c r="AI55">
        <v>6500</v>
      </c>
      <c r="AL55">
        <v>8155</v>
      </c>
      <c r="AM55" s="123">
        <f t="shared" si="5"/>
        <v>555010</v>
      </c>
      <c r="AN55" s="129">
        <f t="shared" si="6"/>
        <v>92109.56</v>
      </c>
      <c r="AO55" s="142">
        <f t="shared" si="7"/>
        <v>462900.44</v>
      </c>
      <c r="AP55" s="143">
        <f t="shared" si="8"/>
        <v>2562393.23</v>
      </c>
      <c r="AQ55" s="143">
        <f t="shared" si="9"/>
        <v>2567587.0099999998</v>
      </c>
      <c r="AR55" s="125">
        <f t="shared" si="4"/>
        <v>-5193.7799999997951</v>
      </c>
    </row>
    <row r="56" spans="1:44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2168</v>
      </c>
      <c r="F56">
        <v>225032.52</v>
      </c>
      <c r="G56">
        <v>155546.18</v>
      </c>
      <c r="H56">
        <v>116978.64</v>
      </c>
      <c r="I56"/>
      <c r="J56"/>
      <c r="K56">
        <v>75329.91</v>
      </c>
      <c r="L56">
        <v>186688.62</v>
      </c>
      <c r="M56"/>
      <c r="N56"/>
      <c r="O56"/>
      <c r="P56">
        <v>58271.25</v>
      </c>
      <c r="Q56"/>
      <c r="R56">
        <v>0</v>
      </c>
      <c r="S56"/>
      <c r="T56">
        <v>5</v>
      </c>
      <c r="U56"/>
      <c r="V56">
        <v>-1599100.29</v>
      </c>
      <c r="W56">
        <v>2378594.3199999998</v>
      </c>
      <c r="X56">
        <v>813617.31</v>
      </c>
      <c r="Y56"/>
      <c r="Z56"/>
      <c r="AA56"/>
      <c r="AB56">
        <v>812147</v>
      </c>
      <c r="AC56">
        <v>57800</v>
      </c>
      <c r="AD56">
        <v>1038261</v>
      </c>
      <c r="AE56"/>
      <c r="AF56"/>
      <c r="AG56">
        <v>664320.87</v>
      </c>
      <c r="AH56">
        <v>59176.85</v>
      </c>
      <c r="AI56"/>
      <c r="AJ56"/>
      <c r="AK56"/>
      <c r="AL56"/>
      <c r="AM56" s="123">
        <f t="shared" si="5"/>
        <v>497557.33999999997</v>
      </c>
      <c r="AN56" s="129">
        <f t="shared" si="6"/>
        <v>58271.25</v>
      </c>
      <c r="AO56" s="142">
        <f t="shared" si="7"/>
        <v>439286.08999999997</v>
      </c>
      <c r="AP56" s="143">
        <f t="shared" si="8"/>
        <v>1683564.31</v>
      </c>
      <c r="AQ56" s="143">
        <f t="shared" si="9"/>
        <v>1761758.7200000002</v>
      </c>
      <c r="AR56" s="125">
        <f t="shared" si="4"/>
        <v>-78194.410000000149</v>
      </c>
    </row>
    <row r="57" spans="1:44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2169</v>
      </c>
      <c r="F57">
        <v>404793.01</v>
      </c>
      <c r="G57">
        <v>338181.35</v>
      </c>
      <c r="H57">
        <v>203364.32</v>
      </c>
      <c r="I57"/>
      <c r="J57"/>
      <c r="K57">
        <v>-1590115.96</v>
      </c>
      <c r="L57">
        <v>-175641.12</v>
      </c>
      <c r="M57"/>
      <c r="N57"/>
      <c r="O57">
        <v>0</v>
      </c>
      <c r="P57">
        <v>29092.51</v>
      </c>
      <c r="Q57">
        <v>5</v>
      </c>
      <c r="R57">
        <v>0</v>
      </c>
      <c r="S57"/>
      <c r="T57"/>
      <c r="U57"/>
      <c r="V57">
        <v>-2146650.06</v>
      </c>
      <c r="W57">
        <v>872078.22</v>
      </c>
      <c r="X57">
        <v>551240.38</v>
      </c>
      <c r="Y57">
        <v>377282</v>
      </c>
      <c r="Z57"/>
      <c r="AA57"/>
      <c r="AB57">
        <v>728921.5</v>
      </c>
      <c r="AC57">
        <v>58500</v>
      </c>
      <c r="AD57">
        <v>861590.5</v>
      </c>
      <c r="AE57">
        <v>5000</v>
      </c>
      <c r="AF57"/>
      <c r="AG57">
        <v>360991.45</v>
      </c>
      <c r="AH57">
        <v>57106</v>
      </c>
      <c r="AI57"/>
      <c r="AJ57"/>
      <c r="AK57"/>
      <c r="AL57">
        <v>5200</v>
      </c>
      <c r="AM57" s="123">
        <f t="shared" si="5"/>
        <v>946338.67999999993</v>
      </c>
      <c r="AN57" s="129">
        <f t="shared" si="6"/>
        <v>29097.51</v>
      </c>
      <c r="AO57" s="142">
        <f t="shared" si="7"/>
        <v>917241.16999999993</v>
      </c>
      <c r="AP57" s="143">
        <f t="shared" si="8"/>
        <v>1715943.88</v>
      </c>
      <c r="AQ57" s="143">
        <f t="shared" si="9"/>
        <v>1289887.95</v>
      </c>
      <c r="AR57" s="125">
        <f t="shared" si="4"/>
        <v>426055.92999999993</v>
      </c>
    </row>
    <row r="58" spans="1:44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2170</v>
      </c>
      <c r="F58">
        <v>3542710.56</v>
      </c>
      <c r="G58">
        <v>487865</v>
      </c>
      <c r="H58">
        <v>91301.83</v>
      </c>
      <c r="K58">
        <v>170470.16</v>
      </c>
      <c r="L58">
        <v>807757.93</v>
      </c>
      <c r="O58">
        <v>3125</v>
      </c>
      <c r="P58">
        <v>117094.15</v>
      </c>
      <c r="R58">
        <v>3108.9</v>
      </c>
      <c r="T58">
        <v>129000</v>
      </c>
      <c r="V58">
        <v>3079157.91</v>
      </c>
      <c r="W58">
        <v>2222830.41</v>
      </c>
      <c r="X58">
        <v>753640.73</v>
      </c>
      <c r="Y58">
        <v>3000</v>
      </c>
      <c r="AB58">
        <v>416290</v>
      </c>
      <c r="AC58">
        <v>57400</v>
      </c>
      <c r="AD58">
        <v>868735</v>
      </c>
      <c r="AE58">
        <v>2000</v>
      </c>
      <c r="AG58">
        <v>631001.80000000005</v>
      </c>
      <c r="AH58">
        <v>167804.82</v>
      </c>
      <c r="AL58">
        <v>15000</v>
      </c>
      <c r="AM58" s="123">
        <f t="shared" si="5"/>
        <v>4121877.39</v>
      </c>
      <c r="AN58" s="129">
        <f t="shared" si="6"/>
        <v>123328.04999999999</v>
      </c>
      <c r="AO58" s="142">
        <f t="shared" si="7"/>
        <v>3998549.3400000003</v>
      </c>
      <c r="AP58" s="143">
        <f t="shared" si="8"/>
        <v>1230330.73</v>
      </c>
      <c r="AQ58" s="143">
        <f t="shared" si="9"/>
        <v>1684541.62</v>
      </c>
      <c r="AR58" s="125">
        <f t="shared" si="4"/>
        <v>-454210.89000000013</v>
      </c>
    </row>
    <row r="59" spans="1:44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2171</v>
      </c>
      <c r="F59">
        <v>5656733.7599999998</v>
      </c>
      <c r="G59">
        <v>634376.29</v>
      </c>
      <c r="H59">
        <v>124821.34</v>
      </c>
      <c r="K59">
        <v>2122405.7999999998</v>
      </c>
      <c r="L59">
        <v>3023685.02</v>
      </c>
      <c r="O59">
        <v>40700</v>
      </c>
      <c r="P59">
        <v>77049.460000000006</v>
      </c>
      <c r="R59">
        <v>3703.31</v>
      </c>
      <c r="V59">
        <v>4465257.34</v>
      </c>
      <c r="W59">
        <v>7696912.6699999999</v>
      </c>
      <c r="X59">
        <v>1202124.1100000001</v>
      </c>
      <c r="Y59">
        <v>473568</v>
      </c>
      <c r="AB59">
        <v>1897305</v>
      </c>
      <c r="AC59">
        <v>30000</v>
      </c>
      <c r="AD59">
        <v>2160511</v>
      </c>
      <c r="AE59">
        <v>7940.99</v>
      </c>
      <c r="AG59">
        <v>2059236.34</v>
      </c>
      <c r="AH59">
        <v>76909.350000000006</v>
      </c>
      <c r="AL59">
        <v>20000</v>
      </c>
      <c r="AM59" s="123">
        <f t="shared" si="5"/>
        <v>6415931.3899999997</v>
      </c>
      <c r="AN59" s="129">
        <f t="shared" si="6"/>
        <v>121452.77</v>
      </c>
      <c r="AO59" s="142">
        <f t="shared" si="7"/>
        <v>6294478.6200000001</v>
      </c>
      <c r="AP59" s="143">
        <f t="shared" si="8"/>
        <v>3602997.1100000003</v>
      </c>
      <c r="AQ59" s="143">
        <f t="shared" si="9"/>
        <v>4324597.68</v>
      </c>
      <c r="AR59" s="125">
        <f t="shared" si="4"/>
        <v>-721600.56999999937</v>
      </c>
    </row>
    <row r="60" spans="1:44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2172</v>
      </c>
      <c r="F60">
        <v>2328375.7599999998</v>
      </c>
      <c r="G60">
        <v>593862.68999999994</v>
      </c>
      <c r="H60">
        <v>383715.71</v>
      </c>
      <c r="K60">
        <v>275984.34000000003</v>
      </c>
      <c r="L60">
        <v>710683.51</v>
      </c>
      <c r="O60">
        <v>1690</v>
      </c>
      <c r="P60">
        <v>306678.24</v>
      </c>
      <c r="R60">
        <v>1985.77</v>
      </c>
      <c r="V60">
        <v>1980177.61</v>
      </c>
      <c r="W60">
        <v>2082375.6799999999</v>
      </c>
      <c r="X60">
        <v>663068.99</v>
      </c>
      <c r="Y60">
        <v>126000</v>
      </c>
      <c r="AB60">
        <v>328057.5</v>
      </c>
      <c r="AD60">
        <v>546013.52</v>
      </c>
      <c r="AE60">
        <v>7320</v>
      </c>
      <c r="AG60">
        <v>592717.16</v>
      </c>
      <c r="AH60">
        <v>36361.1</v>
      </c>
      <c r="AL60">
        <v>15000</v>
      </c>
      <c r="AM60" s="123">
        <f t="shared" si="5"/>
        <v>3305954.1599999997</v>
      </c>
      <c r="AN60" s="129">
        <f t="shared" si="6"/>
        <v>310354.01</v>
      </c>
      <c r="AO60" s="142">
        <f t="shared" si="7"/>
        <v>2995600.1499999994</v>
      </c>
      <c r="AP60" s="143">
        <f t="shared" si="8"/>
        <v>1117126.49</v>
      </c>
      <c r="AQ60" s="143">
        <f t="shared" si="9"/>
        <v>1197411.7800000003</v>
      </c>
      <c r="AR60" s="125">
        <f t="shared" si="4"/>
        <v>-80285.29000000027</v>
      </c>
    </row>
    <row r="61" spans="1:44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2173</v>
      </c>
      <c r="F61">
        <v>1036235.33</v>
      </c>
      <c r="G61">
        <v>185929.74</v>
      </c>
      <c r="H61">
        <v>52428.639999999999</v>
      </c>
      <c r="K61">
        <v>6037.55</v>
      </c>
      <c r="L61">
        <v>970120.35</v>
      </c>
      <c r="O61">
        <v>3000</v>
      </c>
      <c r="P61">
        <v>53692.33</v>
      </c>
      <c r="R61">
        <v>1952</v>
      </c>
      <c r="U61">
        <v>275598.96999999997</v>
      </c>
      <c r="V61">
        <v>1415260.1</v>
      </c>
      <c r="W61">
        <v>817347.69</v>
      </c>
      <c r="X61">
        <v>377734.92</v>
      </c>
      <c r="Y61">
        <v>78000</v>
      </c>
      <c r="AB61">
        <v>365715</v>
      </c>
      <c r="AC61">
        <v>40200</v>
      </c>
      <c r="AD61">
        <v>512845</v>
      </c>
      <c r="AF61">
        <v>500</v>
      </c>
      <c r="AG61">
        <v>522604.42</v>
      </c>
      <c r="AH61">
        <v>126799.98</v>
      </c>
      <c r="AL61">
        <v>15000</v>
      </c>
      <c r="AM61" s="123">
        <f t="shared" si="5"/>
        <v>1274593.7099999997</v>
      </c>
      <c r="AN61" s="129">
        <f t="shared" si="6"/>
        <v>58644.33</v>
      </c>
      <c r="AO61" s="142">
        <f t="shared" si="7"/>
        <v>1215949.3799999997</v>
      </c>
      <c r="AP61" s="143">
        <f t="shared" si="8"/>
        <v>861649.91999999993</v>
      </c>
      <c r="AQ61" s="143">
        <f t="shared" si="9"/>
        <v>1177749.3999999999</v>
      </c>
      <c r="AR61" s="125">
        <f t="shared" si="4"/>
        <v>-316099.48</v>
      </c>
    </row>
    <row r="62" spans="1:44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2174</v>
      </c>
      <c r="F62">
        <v>2281975.54</v>
      </c>
      <c r="G62">
        <v>385762.04</v>
      </c>
      <c r="H62">
        <v>181844.13</v>
      </c>
      <c r="K62">
        <v>89524.98</v>
      </c>
      <c r="L62">
        <v>543440.76</v>
      </c>
      <c r="O62">
        <v>6273</v>
      </c>
      <c r="P62">
        <v>51814.53</v>
      </c>
      <c r="R62">
        <v>5924.11</v>
      </c>
      <c r="V62">
        <v>2556057.9300000002</v>
      </c>
      <c r="W62">
        <v>1799262.21</v>
      </c>
      <c r="X62">
        <v>833762.41</v>
      </c>
      <c r="AB62">
        <v>821030</v>
      </c>
      <c r="AC62">
        <v>107300</v>
      </c>
      <c r="AD62">
        <v>1145266</v>
      </c>
      <c r="AG62">
        <v>1467678.1</v>
      </c>
      <c r="AH62">
        <v>65932.639999999999</v>
      </c>
      <c r="AL62">
        <v>20000</v>
      </c>
      <c r="AM62" s="123">
        <f t="shared" si="5"/>
        <v>2849581.71</v>
      </c>
      <c r="AN62" s="129">
        <f t="shared" si="6"/>
        <v>64011.64</v>
      </c>
      <c r="AO62" s="142">
        <f t="shared" si="7"/>
        <v>2785570.07</v>
      </c>
      <c r="AP62" s="143">
        <f t="shared" si="8"/>
        <v>1762092.4100000001</v>
      </c>
      <c r="AQ62" s="143">
        <f t="shared" si="9"/>
        <v>2698876.74</v>
      </c>
      <c r="AR62" s="125">
        <f t="shared" si="4"/>
        <v>-936784.33000000007</v>
      </c>
    </row>
    <row r="63" spans="1:44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2175</v>
      </c>
      <c r="F63">
        <v>2194322.39</v>
      </c>
      <c r="G63">
        <v>787895.25</v>
      </c>
      <c r="H63">
        <v>190058.72</v>
      </c>
      <c r="K63">
        <v>322875.71000000002</v>
      </c>
      <c r="L63">
        <v>757140.59</v>
      </c>
      <c r="O63">
        <v>22000</v>
      </c>
      <c r="P63">
        <v>156931.06</v>
      </c>
      <c r="R63">
        <v>3916.73</v>
      </c>
      <c r="V63">
        <v>1538348.63</v>
      </c>
      <c r="W63">
        <v>2590732.39</v>
      </c>
      <c r="X63">
        <v>1039060.84</v>
      </c>
      <c r="Y63">
        <v>307479</v>
      </c>
      <c r="AB63">
        <v>1264795</v>
      </c>
      <c r="AC63">
        <v>12000</v>
      </c>
      <c r="AD63">
        <v>1547971</v>
      </c>
      <c r="AG63">
        <v>1090255.54</v>
      </c>
      <c r="AH63">
        <v>24744.45</v>
      </c>
      <c r="AL63">
        <v>20000</v>
      </c>
      <c r="AM63" s="123">
        <f t="shared" si="5"/>
        <v>3172276.3600000003</v>
      </c>
      <c r="AN63" s="129">
        <f t="shared" si="6"/>
        <v>182847.79</v>
      </c>
      <c r="AO63" s="142">
        <f t="shared" si="7"/>
        <v>2989428.5700000003</v>
      </c>
      <c r="AP63" s="143">
        <f t="shared" si="8"/>
        <v>2623334.84</v>
      </c>
      <c r="AQ63" s="143">
        <f t="shared" si="9"/>
        <v>2682970.9900000002</v>
      </c>
      <c r="AR63" s="125">
        <f t="shared" si="4"/>
        <v>-59636.150000000373</v>
      </c>
    </row>
    <row r="64" spans="1:44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2176</v>
      </c>
      <c r="F64">
        <v>1702981.81</v>
      </c>
      <c r="G64">
        <v>75686.27</v>
      </c>
      <c r="H64">
        <v>38889.01</v>
      </c>
      <c r="I64"/>
      <c r="J64"/>
      <c r="K64">
        <v>617125.51</v>
      </c>
      <c r="L64">
        <v>1072802.6299999999</v>
      </c>
      <c r="M64"/>
      <c r="N64"/>
      <c r="O64">
        <v>13200</v>
      </c>
      <c r="P64">
        <v>49449</v>
      </c>
      <c r="Q64"/>
      <c r="R64">
        <v>2614.48</v>
      </c>
      <c r="S64"/>
      <c r="T64"/>
      <c r="U64"/>
      <c r="V64">
        <v>978649.29</v>
      </c>
      <c r="W64">
        <v>2642678.98</v>
      </c>
      <c r="X64">
        <v>1016321.69</v>
      </c>
      <c r="Y64"/>
      <c r="Z64"/>
      <c r="AA64"/>
      <c r="AB64">
        <v>875231</v>
      </c>
      <c r="AC64">
        <v>55400</v>
      </c>
      <c r="AD64">
        <v>1040722</v>
      </c>
      <c r="AE64"/>
      <c r="AF64"/>
      <c r="AG64">
        <v>816656.24</v>
      </c>
      <c r="AH64">
        <v>199653.87</v>
      </c>
      <c r="AI64"/>
      <c r="AJ64">
        <v>54027.1</v>
      </c>
      <c r="AK64"/>
      <c r="AL64">
        <v>15000</v>
      </c>
      <c r="AM64" s="123">
        <f t="shared" si="5"/>
        <v>1817557.09</v>
      </c>
      <c r="AN64" s="129">
        <f t="shared" si="6"/>
        <v>65263.48</v>
      </c>
      <c r="AO64" s="142">
        <f t="shared" si="7"/>
        <v>1752293.61</v>
      </c>
      <c r="AP64" s="143">
        <f t="shared" si="8"/>
        <v>1946952.69</v>
      </c>
      <c r="AQ64" s="143">
        <f t="shared" si="9"/>
        <v>2126059.21</v>
      </c>
      <c r="AR64" s="125">
        <f t="shared" si="4"/>
        <v>-179106.52000000002</v>
      </c>
    </row>
    <row r="65" spans="1:44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2177</v>
      </c>
      <c r="F65">
        <v>1632499.4</v>
      </c>
      <c r="G65">
        <v>53951.25</v>
      </c>
      <c r="H65">
        <v>152403.06</v>
      </c>
      <c r="K65">
        <v>482991</v>
      </c>
      <c r="L65">
        <v>904562.16</v>
      </c>
      <c r="O65">
        <v>2500</v>
      </c>
      <c r="P65">
        <v>105573.07</v>
      </c>
      <c r="R65">
        <v>1163</v>
      </c>
      <c r="V65">
        <v>1514850.32</v>
      </c>
      <c r="W65">
        <v>1866864.16</v>
      </c>
      <c r="X65">
        <v>585740.97</v>
      </c>
      <c r="Y65">
        <v>174000</v>
      </c>
      <c r="AB65">
        <v>1019802</v>
      </c>
      <c r="AC65">
        <v>20000</v>
      </c>
      <c r="AD65">
        <v>1162293</v>
      </c>
      <c r="AG65">
        <v>812724.9</v>
      </c>
      <c r="AH65">
        <v>48605</v>
      </c>
      <c r="AJ65">
        <v>25463.75</v>
      </c>
      <c r="AL65">
        <v>15000</v>
      </c>
      <c r="AM65" s="123">
        <f t="shared" si="5"/>
        <v>1838853.71</v>
      </c>
      <c r="AN65" s="129">
        <f t="shared" si="6"/>
        <v>109236.07</v>
      </c>
      <c r="AO65" s="142">
        <f t="shared" si="7"/>
        <v>1729617.64</v>
      </c>
      <c r="AP65" s="143">
        <f t="shared" si="8"/>
        <v>1799542.97</v>
      </c>
      <c r="AQ65" s="143">
        <f t="shared" si="9"/>
        <v>2064086.65</v>
      </c>
      <c r="AR65" s="125">
        <f t="shared" si="4"/>
        <v>-264543.67999999993</v>
      </c>
    </row>
    <row r="66" spans="1:44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2178</v>
      </c>
      <c r="F66">
        <v>685602.26</v>
      </c>
      <c r="G66">
        <v>17695.34</v>
      </c>
      <c r="H66">
        <v>191337.33</v>
      </c>
      <c r="K66">
        <v>1062513.01</v>
      </c>
      <c r="L66">
        <v>808291.02</v>
      </c>
      <c r="O66">
        <v>9700</v>
      </c>
      <c r="P66">
        <v>136372.24</v>
      </c>
      <c r="R66">
        <v>8314.59</v>
      </c>
      <c r="V66">
        <v>-300403.76</v>
      </c>
      <c r="W66">
        <v>3470807.24</v>
      </c>
      <c r="X66">
        <v>527251.18000000005</v>
      </c>
      <c r="AB66">
        <v>854192.5</v>
      </c>
      <c r="AD66">
        <v>1117672.5</v>
      </c>
      <c r="AG66">
        <v>778531.33</v>
      </c>
      <c r="AH66">
        <v>29091.200000000001</v>
      </c>
      <c r="AL66">
        <v>15500</v>
      </c>
      <c r="AM66" s="123">
        <f t="shared" si="5"/>
        <v>894634.92999999993</v>
      </c>
      <c r="AN66" s="129">
        <f t="shared" si="6"/>
        <v>154386.82999999999</v>
      </c>
      <c r="AO66" s="142">
        <f t="shared" si="7"/>
        <v>740248.1</v>
      </c>
      <c r="AP66" s="143">
        <f t="shared" si="8"/>
        <v>1381443.6800000002</v>
      </c>
      <c r="AQ66" s="143">
        <f t="shared" si="9"/>
        <v>1940795.03</v>
      </c>
      <c r="AR66" s="125">
        <f t="shared" si="4"/>
        <v>-559351.34999999986</v>
      </c>
    </row>
    <row r="67" spans="1:44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2179</v>
      </c>
      <c r="F67">
        <v>661490.03</v>
      </c>
      <c r="G67">
        <v>1457186.14</v>
      </c>
      <c r="H67">
        <v>79456.12</v>
      </c>
      <c r="K67">
        <v>124180.92</v>
      </c>
      <c r="L67">
        <v>1309164.6000000001</v>
      </c>
      <c r="O67">
        <v>7900</v>
      </c>
      <c r="P67">
        <v>69837.279999999999</v>
      </c>
      <c r="R67">
        <v>1971</v>
      </c>
      <c r="U67">
        <v>1000</v>
      </c>
      <c r="V67">
        <v>1836925.98</v>
      </c>
      <c r="W67">
        <v>1201384.94</v>
      </c>
      <c r="X67">
        <v>1459745.36</v>
      </c>
      <c r="Y67">
        <v>148900</v>
      </c>
      <c r="AB67">
        <v>751750</v>
      </c>
      <c r="AD67">
        <v>959037</v>
      </c>
      <c r="AG67">
        <v>757997.25</v>
      </c>
      <c r="AH67">
        <v>115902.5</v>
      </c>
      <c r="AL67">
        <v>15000</v>
      </c>
      <c r="AM67" s="123">
        <f t="shared" si="5"/>
        <v>2198132.29</v>
      </c>
      <c r="AN67" s="129">
        <f t="shared" si="6"/>
        <v>79708.28</v>
      </c>
      <c r="AO67" s="142">
        <f t="shared" si="7"/>
        <v>2118424.0100000002</v>
      </c>
      <c r="AP67" s="143">
        <f t="shared" si="8"/>
        <v>2360395.3600000003</v>
      </c>
      <c r="AQ67" s="143">
        <f t="shared" si="9"/>
        <v>1847936.75</v>
      </c>
      <c r="AR67" s="125">
        <f t="shared" ref="AR67:AR130" si="10">AP67-AQ67</f>
        <v>512458.61000000034</v>
      </c>
    </row>
    <row r="68" spans="1:44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2180</v>
      </c>
      <c r="F68">
        <v>1252204.3500000001</v>
      </c>
      <c r="G68">
        <v>230199.34</v>
      </c>
      <c r="H68">
        <v>282578.8</v>
      </c>
      <c r="K68">
        <v>599154.16</v>
      </c>
      <c r="L68">
        <v>497256.01</v>
      </c>
      <c r="O68">
        <v>3600</v>
      </c>
      <c r="P68">
        <v>176755.09</v>
      </c>
      <c r="R68">
        <v>1263</v>
      </c>
      <c r="V68">
        <v>2110132.2999999998</v>
      </c>
      <c r="W68">
        <v>934454.85</v>
      </c>
      <c r="X68">
        <v>505575.29</v>
      </c>
      <c r="Y68">
        <v>190</v>
      </c>
      <c r="AB68">
        <v>1222437.44</v>
      </c>
      <c r="AC68">
        <v>6150</v>
      </c>
      <c r="AD68">
        <v>1364289.44</v>
      </c>
      <c r="AG68">
        <v>714608.62</v>
      </c>
      <c r="AH68">
        <v>5267.25</v>
      </c>
      <c r="AL68">
        <v>15000</v>
      </c>
      <c r="AM68" s="123">
        <f t="shared" si="5"/>
        <v>1764982.4900000002</v>
      </c>
      <c r="AN68" s="129">
        <f t="shared" si="6"/>
        <v>181618.09</v>
      </c>
      <c r="AO68" s="142">
        <f t="shared" si="7"/>
        <v>1583364.4000000001</v>
      </c>
      <c r="AP68" s="143">
        <f t="shared" si="8"/>
        <v>1734352.73</v>
      </c>
      <c r="AQ68" s="143">
        <f t="shared" si="9"/>
        <v>2099165.31</v>
      </c>
      <c r="AR68" s="125">
        <f t="shared" si="10"/>
        <v>-364812.58000000007</v>
      </c>
    </row>
    <row r="69" spans="1:44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2181</v>
      </c>
      <c r="F69">
        <v>1382537.13</v>
      </c>
      <c r="G69">
        <v>434479.75</v>
      </c>
      <c r="H69">
        <v>115395.26</v>
      </c>
      <c r="K69">
        <v>30860.39</v>
      </c>
      <c r="L69">
        <v>947625.33</v>
      </c>
      <c r="O69">
        <v>17300</v>
      </c>
      <c r="P69">
        <v>59070.69</v>
      </c>
      <c r="R69">
        <v>7238.6</v>
      </c>
      <c r="V69">
        <v>1507917.86</v>
      </c>
      <c r="W69">
        <v>1881601.57</v>
      </c>
      <c r="X69">
        <v>566942.47</v>
      </c>
      <c r="Y69">
        <v>138000</v>
      </c>
      <c r="AB69">
        <v>670128</v>
      </c>
      <c r="AC69">
        <v>59400</v>
      </c>
      <c r="AD69">
        <v>757080</v>
      </c>
      <c r="AG69">
        <v>1143317.6499999999</v>
      </c>
      <c r="AH69">
        <v>81303.679999999993</v>
      </c>
      <c r="AL69">
        <v>15000</v>
      </c>
      <c r="AM69" s="123">
        <f t="shared" si="5"/>
        <v>1932412.14</v>
      </c>
      <c r="AN69" s="129">
        <f t="shared" si="6"/>
        <v>83609.290000000008</v>
      </c>
      <c r="AO69" s="142">
        <f t="shared" si="7"/>
        <v>1848802.8499999999</v>
      </c>
      <c r="AP69" s="143">
        <f t="shared" si="8"/>
        <v>1434470.47</v>
      </c>
      <c r="AQ69" s="143">
        <f t="shared" si="9"/>
        <v>1996701.3299999998</v>
      </c>
      <c r="AR69" s="125">
        <f t="shared" si="10"/>
        <v>-562230.85999999987</v>
      </c>
    </row>
    <row r="70" spans="1:44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2182</v>
      </c>
      <c r="F70">
        <v>1356874.62</v>
      </c>
      <c r="G70">
        <v>355442.5</v>
      </c>
      <c r="H70">
        <v>66379.649999999994</v>
      </c>
      <c r="K70">
        <v>89953.79</v>
      </c>
      <c r="L70">
        <v>533902.93999999994</v>
      </c>
      <c r="O70">
        <v>6042</v>
      </c>
      <c r="P70">
        <v>43453.88</v>
      </c>
      <c r="R70">
        <v>1913.5</v>
      </c>
      <c r="V70">
        <v>-9633.18</v>
      </c>
      <c r="W70">
        <v>2618687.59</v>
      </c>
      <c r="X70">
        <v>305328.88</v>
      </c>
      <c r="Y70">
        <v>96000</v>
      </c>
      <c r="AB70">
        <v>373450</v>
      </c>
      <c r="AC70">
        <v>44400</v>
      </c>
      <c r="AD70">
        <v>498935</v>
      </c>
      <c r="AG70">
        <v>463317.42</v>
      </c>
      <c r="AH70">
        <v>99836.75</v>
      </c>
      <c r="AL70">
        <v>15000</v>
      </c>
      <c r="AM70" s="123">
        <f t="shared" si="5"/>
        <v>1778696.77</v>
      </c>
      <c r="AN70" s="129">
        <f t="shared" si="6"/>
        <v>51409.38</v>
      </c>
      <c r="AO70" s="142">
        <f t="shared" si="7"/>
        <v>1727287.3900000001</v>
      </c>
      <c r="AP70" s="143">
        <f t="shared" si="8"/>
        <v>819178.88</v>
      </c>
      <c r="AQ70" s="143">
        <f t="shared" si="9"/>
        <v>1077089.17</v>
      </c>
      <c r="AR70" s="125">
        <f t="shared" si="10"/>
        <v>-257910.28999999992</v>
      </c>
    </row>
    <row r="71" spans="1:44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2183</v>
      </c>
      <c r="F71">
        <v>521511.2</v>
      </c>
      <c r="G71">
        <v>539235.82999999996</v>
      </c>
      <c r="H71">
        <v>58625.77</v>
      </c>
      <c r="K71">
        <v>12402.04</v>
      </c>
      <c r="L71">
        <v>429536.88</v>
      </c>
      <c r="O71">
        <v>7500</v>
      </c>
      <c r="P71">
        <v>62550.51</v>
      </c>
      <c r="Q71">
        <v>349000</v>
      </c>
      <c r="R71">
        <v>908.65</v>
      </c>
      <c r="V71">
        <v>-1043517.21</v>
      </c>
      <c r="W71">
        <v>2255161.35</v>
      </c>
      <c r="X71">
        <v>464809.6</v>
      </c>
      <c r="Y71">
        <v>39500</v>
      </c>
      <c r="AB71">
        <v>679332.5</v>
      </c>
      <c r="AC71">
        <v>446504</v>
      </c>
      <c r="AD71">
        <v>825752.5</v>
      </c>
      <c r="AG71">
        <v>484016.6</v>
      </c>
      <c r="AH71">
        <v>96864.58</v>
      </c>
      <c r="AL71">
        <v>293804</v>
      </c>
      <c r="AM71" s="123">
        <f t="shared" si="5"/>
        <v>1119372.8</v>
      </c>
      <c r="AN71" s="129">
        <f t="shared" si="6"/>
        <v>419959.16000000003</v>
      </c>
      <c r="AO71" s="142">
        <f t="shared" si="7"/>
        <v>699413.64</v>
      </c>
      <c r="AP71" s="143">
        <f t="shared" si="8"/>
        <v>1630146.1</v>
      </c>
      <c r="AQ71" s="143">
        <f t="shared" si="9"/>
        <v>1700437.6800000002</v>
      </c>
      <c r="AR71" s="125">
        <f t="shared" si="10"/>
        <v>-70291.580000000075</v>
      </c>
    </row>
    <row r="72" spans="1:44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2184</v>
      </c>
      <c r="F72">
        <v>1248158.24</v>
      </c>
      <c r="G72">
        <v>1704336.25</v>
      </c>
      <c r="H72">
        <v>119621.42</v>
      </c>
      <c r="K72">
        <v>368944.49</v>
      </c>
      <c r="L72">
        <v>2537676.48</v>
      </c>
      <c r="O72">
        <v>3500</v>
      </c>
      <c r="P72">
        <v>64128.01</v>
      </c>
      <c r="R72">
        <v>8710.7199999999993</v>
      </c>
      <c r="V72">
        <v>4071932.23</v>
      </c>
      <c r="W72">
        <v>2065017.96</v>
      </c>
      <c r="X72">
        <v>939276.66</v>
      </c>
      <c r="AB72">
        <v>584010</v>
      </c>
      <c r="AC72">
        <v>2800</v>
      </c>
      <c r="AD72">
        <v>1106487</v>
      </c>
      <c r="AG72">
        <v>582561.1</v>
      </c>
      <c r="AH72">
        <v>56590.6</v>
      </c>
      <c r="AL72">
        <v>15000</v>
      </c>
      <c r="AM72" s="123">
        <f t="shared" si="5"/>
        <v>3072115.91</v>
      </c>
      <c r="AN72" s="129">
        <f t="shared" si="6"/>
        <v>76338.73000000001</v>
      </c>
      <c r="AO72" s="142">
        <f t="shared" si="7"/>
        <v>2995777.18</v>
      </c>
      <c r="AP72" s="143">
        <f t="shared" si="8"/>
        <v>1526086.6600000001</v>
      </c>
      <c r="AQ72" s="143">
        <f t="shared" si="9"/>
        <v>1760638.7000000002</v>
      </c>
      <c r="AR72" s="125">
        <f t="shared" si="10"/>
        <v>-234552.04000000004</v>
      </c>
    </row>
    <row r="73" spans="1:44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2185</v>
      </c>
      <c r="F73">
        <v>2491284.7400000002</v>
      </c>
      <c r="G73">
        <v>468943.51</v>
      </c>
      <c r="H73">
        <v>157795.85999999999</v>
      </c>
      <c r="I73"/>
      <c r="J73"/>
      <c r="K73">
        <v>303366.75</v>
      </c>
      <c r="L73">
        <v>640547.19999999995</v>
      </c>
      <c r="M73"/>
      <c r="N73"/>
      <c r="O73">
        <v>4500</v>
      </c>
      <c r="P73">
        <v>127485.22</v>
      </c>
      <c r="Q73"/>
      <c r="R73">
        <v>2174.36</v>
      </c>
      <c r="S73"/>
      <c r="T73"/>
      <c r="U73"/>
      <c r="V73">
        <v>2056474.32</v>
      </c>
      <c r="W73">
        <v>2127187.88</v>
      </c>
      <c r="X73">
        <v>920683.64</v>
      </c>
      <c r="Y73"/>
      <c r="Z73"/>
      <c r="AA73"/>
      <c r="AB73">
        <v>190656.9</v>
      </c>
      <c r="AC73">
        <v>15400</v>
      </c>
      <c r="AD73">
        <v>576212.9</v>
      </c>
      <c r="AE73"/>
      <c r="AF73"/>
      <c r="AG73">
        <v>770900.76</v>
      </c>
      <c r="AH73">
        <v>20510.599999999999</v>
      </c>
      <c r="AI73"/>
      <c r="AJ73"/>
      <c r="AK73"/>
      <c r="AL73">
        <v>15000</v>
      </c>
      <c r="AM73" s="123">
        <f t="shared" si="5"/>
        <v>3118024.11</v>
      </c>
      <c r="AN73" s="129">
        <f t="shared" si="6"/>
        <v>134159.57999999999</v>
      </c>
      <c r="AO73" s="142">
        <f t="shared" si="7"/>
        <v>2983864.53</v>
      </c>
      <c r="AP73" s="143">
        <f t="shared" si="8"/>
        <v>1126740.54</v>
      </c>
      <c r="AQ73" s="143">
        <f t="shared" si="9"/>
        <v>1382624.2600000002</v>
      </c>
      <c r="AR73" s="125">
        <f t="shared" si="10"/>
        <v>-255883.7200000002</v>
      </c>
    </row>
    <row r="74" spans="1:44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2186</v>
      </c>
      <c r="F74">
        <v>1114145.53</v>
      </c>
      <c r="G74">
        <v>536479.5</v>
      </c>
      <c r="H74">
        <v>105831.71</v>
      </c>
      <c r="K74">
        <v>393688.51</v>
      </c>
      <c r="L74">
        <v>316592.68</v>
      </c>
      <c r="O74">
        <v>4500</v>
      </c>
      <c r="P74">
        <v>40399.910000000003</v>
      </c>
      <c r="R74">
        <v>3662.85</v>
      </c>
      <c r="V74">
        <v>-774936.83</v>
      </c>
      <c r="W74">
        <v>3692657.78</v>
      </c>
      <c r="X74">
        <v>391811.7</v>
      </c>
      <c r="AB74">
        <v>949701.51</v>
      </c>
      <c r="AC74">
        <v>75400</v>
      </c>
      <c r="AD74">
        <v>1126869.51</v>
      </c>
      <c r="AG74">
        <v>601967.31999999995</v>
      </c>
      <c r="AH74">
        <v>172622.16</v>
      </c>
      <c r="AL74">
        <v>15000</v>
      </c>
      <c r="AM74" s="123">
        <f t="shared" si="5"/>
        <v>1756456.74</v>
      </c>
      <c r="AN74" s="129">
        <f t="shared" si="6"/>
        <v>48562.76</v>
      </c>
      <c r="AO74" s="142">
        <f t="shared" si="7"/>
        <v>1707893.98</v>
      </c>
      <c r="AP74" s="143">
        <f t="shared" si="8"/>
        <v>1416913.21</v>
      </c>
      <c r="AQ74" s="143">
        <f t="shared" si="9"/>
        <v>1916458.99</v>
      </c>
      <c r="AR74" s="125">
        <f t="shared" si="10"/>
        <v>-499545.78</v>
      </c>
    </row>
    <row r="75" spans="1:44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2187</v>
      </c>
      <c r="F75">
        <v>1508507.53</v>
      </c>
      <c r="G75">
        <v>142409</v>
      </c>
      <c r="H75">
        <v>62982.86</v>
      </c>
      <c r="K75">
        <v>1708475.92</v>
      </c>
      <c r="L75">
        <v>176269.45</v>
      </c>
      <c r="O75">
        <v>0</v>
      </c>
      <c r="P75">
        <v>78426.3</v>
      </c>
      <c r="R75">
        <v>0</v>
      </c>
      <c r="V75">
        <v>711736.89</v>
      </c>
      <c r="W75">
        <v>2241713.0099999998</v>
      </c>
      <c r="X75">
        <v>1305066.26</v>
      </c>
      <c r="Y75">
        <v>318000</v>
      </c>
      <c r="AB75">
        <v>593442.5</v>
      </c>
      <c r="AC75">
        <v>44300</v>
      </c>
      <c r="AD75">
        <v>994512.5</v>
      </c>
      <c r="AF75">
        <v>3160</v>
      </c>
      <c r="AG75">
        <v>508173.7</v>
      </c>
      <c r="AH75">
        <v>188194</v>
      </c>
      <c r="AM75" s="123">
        <f t="shared" ref="AM75:AM138" si="11">SUM(F75:I75)</f>
        <v>1713899.3900000001</v>
      </c>
      <c r="AN75" s="129">
        <f t="shared" ref="AN75:AN138" si="12">SUM(O75:S75)</f>
        <v>78426.3</v>
      </c>
      <c r="AO75" s="142">
        <f t="shared" ref="AO75:AO138" si="13">AM75-AN75</f>
        <v>1635473.09</v>
      </c>
      <c r="AP75" s="143">
        <f t="shared" ref="AP75:AP138" si="14">SUM(X75:AC75)</f>
        <v>2260808.7599999998</v>
      </c>
      <c r="AQ75" s="143">
        <f t="shared" ref="AQ75:AQ138" si="15">SUM(AD75:AL75)</f>
        <v>1694040.2</v>
      </c>
      <c r="AR75" s="125">
        <f t="shared" si="10"/>
        <v>566768.55999999982</v>
      </c>
    </row>
    <row r="76" spans="1:44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2188</v>
      </c>
      <c r="F76">
        <v>1216497.49</v>
      </c>
      <c r="G76">
        <v>265967.5</v>
      </c>
      <c r="H76">
        <v>59237.7</v>
      </c>
      <c r="K76">
        <v>489555.1</v>
      </c>
      <c r="L76">
        <v>262525.17</v>
      </c>
      <c r="O76">
        <v>4422</v>
      </c>
      <c r="P76">
        <v>96985.88</v>
      </c>
      <c r="Q76">
        <v>69600</v>
      </c>
      <c r="R76">
        <v>31508.799999999999</v>
      </c>
      <c r="T76">
        <v>444</v>
      </c>
      <c r="V76">
        <v>184506.58</v>
      </c>
      <c r="W76">
        <v>1881918.88</v>
      </c>
      <c r="X76">
        <v>1109352.01</v>
      </c>
      <c r="AB76">
        <v>505365</v>
      </c>
      <c r="AD76">
        <v>705240</v>
      </c>
      <c r="AE76">
        <v>7191</v>
      </c>
      <c r="AG76">
        <v>638488.68999999994</v>
      </c>
      <c r="AH76">
        <v>51840.5</v>
      </c>
      <c r="AI76">
        <v>187560</v>
      </c>
      <c r="AM76" s="123">
        <f t="shared" si="11"/>
        <v>1541702.69</v>
      </c>
      <c r="AN76" s="129">
        <f t="shared" si="12"/>
        <v>202516.68</v>
      </c>
      <c r="AO76" s="142">
        <f t="shared" si="13"/>
        <v>1339186.01</v>
      </c>
      <c r="AP76" s="143">
        <f t="shared" si="14"/>
        <v>1614717.01</v>
      </c>
      <c r="AQ76" s="143">
        <f t="shared" si="15"/>
        <v>1590320.19</v>
      </c>
      <c r="AR76" s="125">
        <f t="shared" si="10"/>
        <v>24396.820000000065</v>
      </c>
    </row>
    <row r="77" spans="1:44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2189</v>
      </c>
      <c r="F77">
        <v>322104.81</v>
      </c>
      <c r="G77">
        <v>192950.25</v>
      </c>
      <c r="H77">
        <v>118026.89</v>
      </c>
      <c r="K77">
        <v>1117484.55</v>
      </c>
      <c r="L77">
        <v>1368569.12</v>
      </c>
      <c r="O77">
        <v>51750</v>
      </c>
      <c r="P77">
        <v>68286.59</v>
      </c>
      <c r="Q77">
        <v>151839</v>
      </c>
      <c r="R77">
        <v>0</v>
      </c>
      <c r="T77">
        <v>5000</v>
      </c>
      <c r="V77">
        <v>974068.45</v>
      </c>
      <c r="W77">
        <v>1941230.36</v>
      </c>
      <c r="X77">
        <v>668485.81000000006</v>
      </c>
      <c r="AB77">
        <v>192010</v>
      </c>
      <c r="AC77">
        <v>16000</v>
      </c>
      <c r="AD77">
        <v>563738</v>
      </c>
      <c r="AE77">
        <v>4553</v>
      </c>
      <c r="AG77">
        <v>376919.2</v>
      </c>
      <c r="AH77">
        <v>4324.3900000000003</v>
      </c>
      <c r="AM77" s="123">
        <f t="shared" si="11"/>
        <v>633081.94999999995</v>
      </c>
      <c r="AN77" s="129">
        <f t="shared" si="12"/>
        <v>271875.58999999997</v>
      </c>
      <c r="AO77" s="142">
        <f t="shared" si="13"/>
        <v>361206.36</v>
      </c>
      <c r="AP77" s="143">
        <f t="shared" si="14"/>
        <v>876495.81</v>
      </c>
      <c r="AQ77" s="143">
        <f t="shared" si="15"/>
        <v>949534.59</v>
      </c>
      <c r="AR77" s="125">
        <f t="shared" si="10"/>
        <v>-73038.779999999912</v>
      </c>
    </row>
    <row r="78" spans="1:44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2190</v>
      </c>
      <c r="F78">
        <v>1479990.43</v>
      </c>
      <c r="G78">
        <v>340172.45</v>
      </c>
      <c r="H78">
        <v>239372.52</v>
      </c>
      <c r="K78">
        <v>261652.89</v>
      </c>
      <c r="L78">
        <v>752262.91</v>
      </c>
      <c r="O78">
        <v>243150</v>
      </c>
      <c r="P78">
        <v>152795.38</v>
      </c>
      <c r="Q78">
        <v>800880</v>
      </c>
      <c r="R78">
        <v>23615.63</v>
      </c>
      <c r="T78">
        <v>5000</v>
      </c>
      <c r="V78">
        <v>138892.07</v>
      </c>
      <c r="W78">
        <v>1940061.77</v>
      </c>
      <c r="X78">
        <v>880611.54</v>
      </c>
      <c r="AB78">
        <v>637294</v>
      </c>
      <c r="AC78">
        <v>20200</v>
      </c>
      <c r="AD78">
        <v>1026793</v>
      </c>
      <c r="AE78">
        <v>5820</v>
      </c>
      <c r="AG78">
        <v>693447.54</v>
      </c>
      <c r="AH78">
        <v>42988.65</v>
      </c>
      <c r="AM78" s="123">
        <f t="shared" si="11"/>
        <v>2059535.4</v>
      </c>
      <c r="AN78" s="129">
        <f t="shared" si="12"/>
        <v>1220441.0099999998</v>
      </c>
      <c r="AO78" s="142">
        <f t="shared" si="13"/>
        <v>839094.39000000013</v>
      </c>
      <c r="AP78" s="143">
        <f t="shared" si="14"/>
        <v>1538105.54</v>
      </c>
      <c r="AQ78" s="143">
        <f t="shared" si="15"/>
        <v>1769049.19</v>
      </c>
      <c r="AR78" s="125">
        <f t="shared" si="10"/>
        <v>-230943.64999999991</v>
      </c>
    </row>
    <row r="79" spans="1:44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2191</v>
      </c>
      <c r="F79">
        <v>1054091.6100000001</v>
      </c>
      <c r="G79">
        <v>745032.79</v>
      </c>
      <c r="H79">
        <v>55781.74</v>
      </c>
      <c r="K79">
        <v>303004</v>
      </c>
      <c r="L79">
        <v>846557.84</v>
      </c>
      <c r="O79">
        <v>7680</v>
      </c>
      <c r="P79">
        <v>90375.64</v>
      </c>
      <c r="R79">
        <v>6117</v>
      </c>
      <c r="V79">
        <v>303139.96999999997</v>
      </c>
      <c r="W79">
        <v>2076384.94</v>
      </c>
      <c r="X79">
        <v>1149230.1499999999</v>
      </c>
      <c r="AB79">
        <v>414907.5</v>
      </c>
      <c r="AD79">
        <v>752837.5</v>
      </c>
      <c r="AE79">
        <v>3784</v>
      </c>
      <c r="AG79">
        <v>281745.71999999997</v>
      </c>
      <c r="AH79">
        <v>5000</v>
      </c>
      <c r="AM79" s="123">
        <f t="shared" si="11"/>
        <v>1854906.1400000001</v>
      </c>
      <c r="AN79" s="129">
        <f t="shared" si="12"/>
        <v>104172.64</v>
      </c>
      <c r="AO79" s="142">
        <f t="shared" si="13"/>
        <v>1750733.5000000002</v>
      </c>
      <c r="AP79" s="143">
        <f t="shared" si="14"/>
        <v>1564137.65</v>
      </c>
      <c r="AQ79" s="143">
        <f t="shared" si="15"/>
        <v>1043367.22</v>
      </c>
      <c r="AR79" s="125">
        <f t="shared" si="10"/>
        <v>520770.42999999993</v>
      </c>
    </row>
    <row r="80" spans="1:44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2192</v>
      </c>
      <c r="F80">
        <v>497281.24</v>
      </c>
      <c r="G80">
        <v>0</v>
      </c>
      <c r="H80">
        <v>114461.84</v>
      </c>
      <c r="K80">
        <v>-852611.84</v>
      </c>
      <c r="L80">
        <v>-323954.69</v>
      </c>
      <c r="O80">
        <v>33700</v>
      </c>
      <c r="P80">
        <v>19174.400000000001</v>
      </c>
      <c r="Q80">
        <v>103190</v>
      </c>
      <c r="R80">
        <v>4684</v>
      </c>
      <c r="T80">
        <v>10000</v>
      </c>
      <c r="V80">
        <v>-2661556.98</v>
      </c>
      <c r="W80">
        <v>1879892.65</v>
      </c>
      <c r="X80">
        <v>669381.04</v>
      </c>
      <c r="Z80">
        <v>8010</v>
      </c>
      <c r="AB80">
        <v>508352.5</v>
      </c>
      <c r="AD80">
        <v>756944.5</v>
      </c>
      <c r="AE80">
        <v>4433</v>
      </c>
      <c r="AG80">
        <v>323532.15999999997</v>
      </c>
      <c r="AH80">
        <v>54741.4</v>
      </c>
      <c r="AM80" s="123">
        <f t="shared" si="11"/>
        <v>611743.07999999996</v>
      </c>
      <c r="AN80" s="129">
        <f t="shared" si="12"/>
        <v>160748.4</v>
      </c>
      <c r="AO80" s="142">
        <f t="shared" si="13"/>
        <v>450994.67999999993</v>
      </c>
      <c r="AP80" s="143">
        <f t="shared" si="14"/>
        <v>1185743.54</v>
      </c>
      <c r="AQ80" s="143">
        <f t="shared" si="15"/>
        <v>1139651.0599999998</v>
      </c>
      <c r="AR80" s="125">
        <f t="shared" si="10"/>
        <v>46092.480000000214</v>
      </c>
    </row>
    <row r="81" spans="1:44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2193</v>
      </c>
      <c r="F81">
        <v>217619.03</v>
      </c>
      <c r="G81">
        <v>111078</v>
      </c>
      <c r="H81">
        <v>63199.91</v>
      </c>
      <c r="K81">
        <v>-14002.92</v>
      </c>
      <c r="L81">
        <v>544448.31999999995</v>
      </c>
      <c r="O81">
        <v>2500</v>
      </c>
      <c r="P81">
        <v>105392.6</v>
      </c>
      <c r="Q81">
        <v>183445</v>
      </c>
      <c r="R81">
        <v>59207.83</v>
      </c>
      <c r="V81">
        <v>-1088461.51</v>
      </c>
      <c r="W81">
        <v>1840507.51</v>
      </c>
      <c r="X81">
        <v>541309.77</v>
      </c>
      <c r="AB81">
        <v>464400</v>
      </c>
      <c r="AC81">
        <v>85345</v>
      </c>
      <c r="AD81">
        <v>779298</v>
      </c>
      <c r="AE81">
        <v>8092</v>
      </c>
      <c r="AG81">
        <v>443342.51</v>
      </c>
      <c r="AH81">
        <v>40571.35</v>
      </c>
      <c r="AM81" s="123">
        <f t="shared" si="11"/>
        <v>391896.94000000006</v>
      </c>
      <c r="AN81" s="129">
        <f t="shared" si="12"/>
        <v>350545.43</v>
      </c>
      <c r="AO81" s="142">
        <f t="shared" si="13"/>
        <v>41351.510000000068</v>
      </c>
      <c r="AP81" s="143">
        <f t="shared" si="14"/>
        <v>1091054.77</v>
      </c>
      <c r="AQ81" s="143">
        <f t="shared" si="15"/>
        <v>1271303.8600000001</v>
      </c>
      <c r="AR81" s="125">
        <f t="shared" si="10"/>
        <v>-180249.09000000008</v>
      </c>
    </row>
    <row r="82" spans="1:44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2194</v>
      </c>
      <c r="F82">
        <v>291352.2</v>
      </c>
      <c r="G82">
        <v>212083.55</v>
      </c>
      <c r="H82">
        <v>14086.15</v>
      </c>
      <c r="K82">
        <v>1870068.31</v>
      </c>
      <c r="L82">
        <v>110014.41</v>
      </c>
      <c r="O82">
        <v>5500</v>
      </c>
      <c r="P82">
        <v>100465</v>
      </c>
      <c r="Q82">
        <v>138000</v>
      </c>
      <c r="R82">
        <v>50</v>
      </c>
      <c r="V82">
        <v>199618.18</v>
      </c>
      <c r="W82">
        <v>2241713.0099999998</v>
      </c>
      <c r="X82">
        <v>403130.12</v>
      </c>
      <c r="Z82">
        <v>11.91</v>
      </c>
      <c r="AB82">
        <v>454045.5</v>
      </c>
      <c r="AC82">
        <v>23500</v>
      </c>
      <c r="AD82">
        <v>682666.5</v>
      </c>
      <c r="AE82">
        <v>2680</v>
      </c>
      <c r="AF82">
        <v>2444</v>
      </c>
      <c r="AG82">
        <v>164190.32</v>
      </c>
      <c r="AH82">
        <v>216448.28</v>
      </c>
      <c r="AM82" s="123">
        <f t="shared" si="11"/>
        <v>517521.9</v>
      </c>
      <c r="AN82" s="129">
        <f t="shared" si="12"/>
        <v>244015</v>
      </c>
      <c r="AO82" s="142">
        <f t="shared" si="13"/>
        <v>273506.90000000002</v>
      </c>
      <c r="AP82" s="143">
        <f t="shared" si="14"/>
        <v>880687.53</v>
      </c>
      <c r="AQ82" s="143">
        <f t="shared" si="15"/>
        <v>1068429.1000000001</v>
      </c>
      <c r="AR82" s="125">
        <f t="shared" si="10"/>
        <v>-187741.57000000007</v>
      </c>
    </row>
    <row r="83" spans="1:44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2195</v>
      </c>
      <c r="F83">
        <v>459369.3</v>
      </c>
      <c r="G83">
        <v>52064.99</v>
      </c>
      <c r="H83">
        <v>55078.68</v>
      </c>
      <c r="K83">
        <v>2</v>
      </c>
      <c r="L83">
        <v>115482.88</v>
      </c>
      <c r="O83">
        <v>73400</v>
      </c>
      <c r="P83">
        <v>125613</v>
      </c>
      <c r="Q83">
        <v>42500</v>
      </c>
      <c r="R83">
        <v>0</v>
      </c>
      <c r="V83">
        <v>-2512042.86</v>
      </c>
      <c r="W83">
        <v>3200752.69</v>
      </c>
      <c r="X83">
        <v>480368.48</v>
      </c>
      <c r="Y83">
        <v>18800</v>
      </c>
      <c r="AB83">
        <v>234139.5</v>
      </c>
      <c r="AC83">
        <v>21200</v>
      </c>
      <c r="AD83">
        <v>448682.5</v>
      </c>
      <c r="AF83">
        <v>70515.17</v>
      </c>
      <c r="AG83">
        <v>375271.61</v>
      </c>
      <c r="AH83">
        <v>108263.67999999999</v>
      </c>
      <c r="AM83" s="123">
        <f t="shared" si="11"/>
        <v>566512.97</v>
      </c>
      <c r="AN83" s="129">
        <f t="shared" si="12"/>
        <v>241513</v>
      </c>
      <c r="AO83" s="142">
        <f t="shared" si="13"/>
        <v>324999.96999999997</v>
      </c>
      <c r="AP83" s="143">
        <f t="shared" si="14"/>
        <v>754507.98</v>
      </c>
      <c r="AQ83" s="143">
        <f t="shared" si="15"/>
        <v>1002732.96</v>
      </c>
      <c r="AR83" s="125">
        <f t="shared" si="10"/>
        <v>-248224.97999999998</v>
      </c>
    </row>
    <row r="84" spans="1:44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2196</v>
      </c>
      <c r="F84">
        <v>671236.29</v>
      </c>
      <c r="G84">
        <v>104083.98</v>
      </c>
      <c r="H84">
        <v>63968.7</v>
      </c>
      <c r="K84">
        <v>-349141.04</v>
      </c>
      <c r="L84">
        <v>608390.69999999995</v>
      </c>
      <c r="O84">
        <v>0</v>
      </c>
      <c r="P84">
        <v>44549.75</v>
      </c>
      <c r="R84">
        <v>16.260000000000002</v>
      </c>
      <c r="T84">
        <v>68430</v>
      </c>
      <c r="V84">
        <v>185633.97</v>
      </c>
      <c r="W84">
        <v>1037408.38</v>
      </c>
      <c r="X84">
        <v>484770.87</v>
      </c>
      <c r="Y84">
        <v>93700</v>
      </c>
      <c r="AB84">
        <v>483595</v>
      </c>
      <c r="AC84">
        <v>20050</v>
      </c>
      <c r="AD84">
        <v>671985.38</v>
      </c>
      <c r="AE84">
        <v>14465</v>
      </c>
      <c r="AG84">
        <v>454128.44</v>
      </c>
      <c r="AH84">
        <v>127857.22</v>
      </c>
      <c r="AL84">
        <v>51179.56</v>
      </c>
      <c r="AM84" s="123">
        <f t="shared" si="11"/>
        <v>839288.97</v>
      </c>
      <c r="AN84" s="129">
        <f t="shared" si="12"/>
        <v>44566.01</v>
      </c>
      <c r="AO84" s="142">
        <f t="shared" si="13"/>
        <v>794722.96</v>
      </c>
      <c r="AP84" s="143">
        <f t="shared" si="14"/>
        <v>1082115.8700000001</v>
      </c>
      <c r="AQ84" s="143">
        <f t="shared" si="15"/>
        <v>1319615.6000000001</v>
      </c>
      <c r="AR84" s="125">
        <f t="shared" si="10"/>
        <v>-237499.72999999998</v>
      </c>
    </row>
    <row r="85" spans="1:44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2197</v>
      </c>
      <c r="F85">
        <v>2882996.12</v>
      </c>
      <c r="G85">
        <v>48195.34</v>
      </c>
      <c r="H85">
        <v>116432.92</v>
      </c>
      <c r="K85">
        <v>1378934.11</v>
      </c>
      <c r="L85">
        <v>982904.21</v>
      </c>
      <c r="O85">
        <v>4250</v>
      </c>
      <c r="P85">
        <v>69360</v>
      </c>
      <c r="R85">
        <v>36265.040000000001</v>
      </c>
      <c r="V85">
        <v>2273671.92</v>
      </c>
      <c r="W85">
        <v>3848145.72</v>
      </c>
      <c r="X85">
        <v>1067268.1399999999</v>
      </c>
      <c r="Y85">
        <v>116240</v>
      </c>
      <c r="AB85">
        <v>644364</v>
      </c>
      <c r="AC85">
        <v>34086.5</v>
      </c>
      <c r="AD85">
        <v>1111264.5</v>
      </c>
      <c r="AE85">
        <v>1105</v>
      </c>
      <c r="AG85">
        <v>1160454.02</v>
      </c>
      <c r="AH85">
        <v>304625.99</v>
      </c>
      <c r="AL85">
        <v>106739.11</v>
      </c>
      <c r="AM85" s="123">
        <f t="shared" si="11"/>
        <v>3047624.38</v>
      </c>
      <c r="AN85" s="129">
        <f t="shared" si="12"/>
        <v>109875.04000000001</v>
      </c>
      <c r="AO85" s="142">
        <f t="shared" si="13"/>
        <v>2937749.34</v>
      </c>
      <c r="AP85" s="143">
        <f t="shared" si="14"/>
        <v>1861958.64</v>
      </c>
      <c r="AQ85" s="143">
        <f t="shared" si="15"/>
        <v>2684188.6199999996</v>
      </c>
      <c r="AR85" s="125">
        <f t="shared" si="10"/>
        <v>-822229.97999999975</v>
      </c>
    </row>
    <row r="86" spans="1:44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2198</v>
      </c>
      <c r="F86">
        <v>5357258.1399999997</v>
      </c>
      <c r="G86">
        <v>106399.87</v>
      </c>
      <c r="H86">
        <v>161968.57</v>
      </c>
      <c r="K86">
        <v>944414.61</v>
      </c>
      <c r="L86">
        <v>604969.06999999995</v>
      </c>
      <c r="O86">
        <v>20910.25</v>
      </c>
      <c r="P86">
        <v>60733.77</v>
      </c>
      <c r="R86">
        <v>401011.99</v>
      </c>
      <c r="T86">
        <v>273690</v>
      </c>
      <c r="V86">
        <v>4411926.8600000003</v>
      </c>
      <c r="W86">
        <v>2477300.52</v>
      </c>
      <c r="X86">
        <v>829504.75</v>
      </c>
      <c r="AB86">
        <v>1048839</v>
      </c>
      <c r="AC86">
        <v>40700</v>
      </c>
      <c r="AD86">
        <v>1334394</v>
      </c>
      <c r="AF86">
        <v>3668</v>
      </c>
      <c r="AG86">
        <v>683240.7</v>
      </c>
      <c r="AH86">
        <v>156080.82</v>
      </c>
      <c r="AL86">
        <v>212223.35999999999</v>
      </c>
      <c r="AM86" s="123">
        <f t="shared" si="11"/>
        <v>5625626.5800000001</v>
      </c>
      <c r="AN86" s="129">
        <f t="shared" si="12"/>
        <v>482656.01</v>
      </c>
      <c r="AO86" s="142">
        <f t="shared" si="13"/>
        <v>5142970.57</v>
      </c>
      <c r="AP86" s="143">
        <f t="shared" si="14"/>
        <v>1919043.75</v>
      </c>
      <c r="AQ86" s="143">
        <f t="shared" si="15"/>
        <v>2389606.88</v>
      </c>
      <c r="AR86" s="125">
        <f t="shared" si="10"/>
        <v>-470563.12999999989</v>
      </c>
    </row>
    <row r="87" spans="1:44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2199</v>
      </c>
      <c r="F87">
        <v>818883.04</v>
      </c>
      <c r="G87">
        <v>187972.68</v>
      </c>
      <c r="H87">
        <v>250484.59</v>
      </c>
      <c r="K87">
        <v>678177.54</v>
      </c>
      <c r="L87">
        <v>1004187.79</v>
      </c>
      <c r="O87">
        <v>4480</v>
      </c>
      <c r="P87">
        <v>67476.399999999994</v>
      </c>
      <c r="R87">
        <v>11991.23</v>
      </c>
      <c r="T87">
        <v>514781.8</v>
      </c>
      <c r="U87">
        <v>736.99</v>
      </c>
      <c r="V87">
        <v>1409101.88</v>
      </c>
      <c r="W87">
        <v>1537645.9</v>
      </c>
      <c r="X87">
        <v>760653.56</v>
      </c>
      <c r="Y87">
        <v>97500</v>
      </c>
      <c r="AB87">
        <v>911204.5</v>
      </c>
      <c r="AC87">
        <v>17500</v>
      </c>
      <c r="AD87">
        <v>1265124.5</v>
      </c>
      <c r="AE87">
        <v>4430</v>
      </c>
      <c r="AF87">
        <v>13800</v>
      </c>
      <c r="AG87">
        <v>931547.62</v>
      </c>
      <c r="AH87">
        <v>144092.60999999999</v>
      </c>
      <c r="AL87">
        <v>34371.89</v>
      </c>
      <c r="AM87" s="123">
        <f t="shared" si="11"/>
        <v>1257340.31</v>
      </c>
      <c r="AN87" s="129">
        <f t="shared" si="12"/>
        <v>83947.62999999999</v>
      </c>
      <c r="AO87" s="142">
        <f t="shared" si="13"/>
        <v>1173392.6800000002</v>
      </c>
      <c r="AP87" s="143">
        <f t="shared" si="14"/>
        <v>1786858.06</v>
      </c>
      <c r="AQ87" s="143">
        <f t="shared" si="15"/>
        <v>2393366.62</v>
      </c>
      <c r="AR87" s="125">
        <f t="shared" si="10"/>
        <v>-606508.56000000006</v>
      </c>
    </row>
    <row r="88" spans="1:44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2200</v>
      </c>
      <c r="F88">
        <v>1164829.77</v>
      </c>
      <c r="G88">
        <v>177781.6</v>
      </c>
      <c r="H88">
        <v>145963.59</v>
      </c>
      <c r="K88">
        <v>1968492.99</v>
      </c>
      <c r="L88">
        <v>992162.67</v>
      </c>
      <c r="O88">
        <v>244023</v>
      </c>
      <c r="P88">
        <v>55030</v>
      </c>
      <c r="R88">
        <v>37362.33</v>
      </c>
      <c r="V88">
        <v>1533535.16</v>
      </c>
      <c r="W88">
        <v>1677376.63</v>
      </c>
      <c r="X88">
        <v>1909156.6</v>
      </c>
      <c r="Y88">
        <v>32000</v>
      </c>
      <c r="AB88">
        <v>799925</v>
      </c>
      <c r="AC88">
        <v>36097.25</v>
      </c>
      <c r="AD88">
        <v>1172378.25</v>
      </c>
      <c r="AF88">
        <v>9965</v>
      </c>
      <c r="AG88">
        <v>503234.99</v>
      </c>
      <c r="AH88">
        <v>166970.87</v>
      </c>
      <c r="AL88">
        <v>22726.240000000002</v>
      </c>
      <c r="AM88" s="123">
        <f t="shared" si="11"/>
        <v>1488574.9600000002</v>
      </c>
      <c r="AN88" s="129">
        <f t="shared" si="12"/>
        <v>336415.33</v>
      </c>
      <c r="AO88" s="142">
        <f t="shared" si="13"/>
        <v>1152159.6300000001</v>
      </c>
      <c r="AP88" s="143">
        <f t="shared" si="14"/>
        <v>2777178.85</v>
      </c>
      <c r="AQ88" s="143">
        <f t="shared" si="15"/>
        <v>1875275.3499999999</v>
      </c>
      <c r="AR88" s="125">
        <f t="shared" si="10"/>
        <v>901903.50000000023</v>
      </c>
    </row>
    <row r="89" spans="1:44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2201</v>
      </c>
      <c r="F89">
        <v>2291841.66</v>
      </c>
      <c r="G89">
        <v>334749.3</v>
      </c>
      <c r="H89">
        <v>191152.62</v>
      </c>
      <c r="K89">
        <v>493515.07</v>
      </c>
      <c r="L89">
        <v>703078.18</v>
      </c>
      <c r="O89">
        <v>0</v>
      </c>
      <c r="P89">
        <v>78320</v>
      </c>
      <c r="R89">
        <v>277292.34000000003</v>
      </c>
      <c r="V89">
        <v>1893595.71</v>
      </c>
      <c r="W89">
        <v>1937621.24</v>
      </c>
      <c r="X89">
        <v>1151221.81</v>
      </c>
      <c r="AB89">
        <v>466921</v>
      </c>
      <c r="AC89">
        <v>19800</v>
      </c>
      <c r="AD89">
        <v>852779</v>
      </c>
      <c r="AE89">
        <v>42530</v>
      </c>
      <c r="AG89">
        <v>703471.13</v>
      </c>
      <c r="AH89">
        <v>117831.16</v>
      </c>
      <c r="AL89">
        <v>93823.98</v>
      </c>
      <c r="AM89" s="123">
        <f t="shared" si="11"/>
        <v>2817743.58</v>
      </c>
      <c r="AN89" s="129">
        <f t="shared" si="12"/>
        <v>355612.34</v>
      </c>
      <c r="AO89" s="142">
        <f t="shared" si="13"/>
        <v>2462131.2400000002</v>
      </c>
      <c r="AP89" s="143">
        <f t="shared" si="14"/>
        <v>1637942.81</v>
      </c>
      <c r="AQ89" s="143">
        <f t="shared" si="15"/>
        <v>1810435.2699999998</v>
      </c>
      <c r="AR89" s="125">
        <f t="shared" si="10"/>
        <v>-172492.45999999973</v>
      </c>
    </row>
    <row r="90" spans="1:44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2202</v>
      </c>
      <c r="F90">
        <v>869568.2</v>
      </c>
      <c r="G90">
        <v>15661.84</v>
      </c>
      <c r="H90">
        <v>136345.88</v>
      </c>
      <c r="K90">
        <v>452301.31</v>
      </c>
      <c r="L90">
        <v>912584.41</v>
      </c>
      <c r="O90">
        <v>4400</v>
      </c>
      <c r="P90">
        <v>45200</v>
      </c>
      <c r="Q90">
        <v>10946</v>
      </c>
      <c r="R90">
        <v>151969.67000000001</v>
      </c>
      <c r="T90">
        <v>5822.33</v>
      </c>
      <c r="U90">
        <v>-267452.31</v>
      </c>
      <c r="V90">
        <v>-1369579</v>
      </c>
      <c r="W90">
        <v>4355323.6100000003</v>
      </c>
      <c r="X90">
        <v>457637.35</v>
      </c>
      <c r="AB90">
        <v>636066</v>
      </c>
      <c r="AC90">
        <v>4500</v>
      </c>
      <c r="AD90">
        <v>805566</v>
      </c>
      <c r="AE90">
        <v>13717</v>
      </c>
      <c r="AG90">
        <v>657558.77</v>
      </c>
      <c r="AH90">
        <v>130284.7</v>
      </c>
      <c r="AL90">
        <v>41245.54</v>
      </c>
      <c r="AM90" s="123">
        <f t="shared" si="11"/>
        <v>1021575.9199999999</v>
      </c>
      <c r="AN90" s="129">
        <f t="shared" si="12"/>
        <v>212515.67</v>
      </c>
      <c r="AO90" s="142">
        <f t="shared" si="13"/>
        <v>809060.24999999988</v>
      </c>
      <c r="AP90" s="143">
        <f t="shared" si="14"/>
        <v>1098203.3500000001</v>
      </c>
      <c r="AQ90" s="143">
        <f t="shared" si="15"/>
        <v>1648372.01</v>
      </c>
      <c r="AR90" s="125">
        <f t="shared" si="10"/>
        <v>-550168.65999999992</v>
      </c>
    </row>
    <row r="91" spans="1:44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2203</v>
      </c>
      <c r="F91">
        <v>2349570.8199999998</v>
      </c>
      <c r="G91">
        <v>124994.26</v>
      </c>
      <c r="H91">
        <v>179985.27</v>
      </c>
      <c r="K91">
        <v>599726.69999999995</v>
      </c>
      <c r="L91">
        <v>899606.5</v>
      </c>
      <c r="O91">
        <v>49800</v>
      </c>
      <c r="P91">
        <v>82689.81</v>
      </c>
      <c r="R91">
        <v>1193.52</v>
      </c>
      <c r="V91">
        <v>1807355.92</v>
      </c>
      <c r="W91">
        <v>2312272.9300000002</v>
      </c>
      <c r="X91">
        <v>1111787.54</v>
      </c>
      <c r="AB91">
        <v>1497781.9</v>
      </c>
      <c r="AC91">
        <v>32350</v>
      </c>
      <c r="AD91">
        <v>1831313.9</v>
      </c>
      <c r="AG91">
        <v>633057.82999999996</v>
      </c>
      <c r="AH91">
        <v>168072.38</v>
      </c>
      <c r="AI91">
        <v>6000</v>
      </c>
      <c r="AL91">
        <v>102903.96</v>
      </c>
      <c r="AM91" s="123">
        <f t="shared" si="11"/>
        <v>2654550.3499999996</v>
      </c>
      <c r="AN91" s="129">
        <f t="shared" si="12"/>
        <v>133683.32999999999</v>
      </c>
      <c r="AO91" s="142">
        <f t="shared" si="13"/>
        <v>2520867.0199999996</v>
      </c>
      <c r="AP91" s="143">
        <f t="shared" si="14"/>
        <v>2641919.44</v>
      </c>
      <c r="AQ91" s="143">
        <f t="shared" si="15"/>
        <v>2741348.07</v>
      </c>
      <c r="AR91" s="125">
        <f t="shared" si="10"/>
        <v>-99428.629999999888</v>
      </c>
    </row>
    <row r="92" spans="1:44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2204</v>
      </c>
      <c r="F92">
        <v>1886932.68</v>
      </c>
      <c r="G92">
        <v>122491.8</v>
      </c>
      <c r="H92">
        <v>55750.93</v>
      </c>
      <c r="K92">
        <v>681231.51</v>
      </c>
      <c r="L92">
        <v>917613.54</v>
      </c>
      <c r="O92">
        <v>5000</v>
      </c>
      <c r="P92">
        <v>47327</v>
      </c>
      <c r="R92">
        <v>45.37</v>
      </c>
      <c r="V92">
        <v>2210831.61</v>
      </c>
      <c r="W92">
        <v>1586779.38</v>
      </c>
      <c r="X92">
        <v>661202.21</v>
      </c>
      <c r="AB92">
        <v>841825</v>
      </c>
      <c r="AC92">
        <v>19743</v>
      </c>
      <c r="AD92">
        <v>1051218</v>
      </c>
      <c r="AE92">
        <v>7535</v>
      </c>
      <c r="AG92">
        <v>446200.22</v>
      </c>
      <c r="AH92">
        <v>154377.10999999999</v>
      </c>
      <c r="AL92">
        <v>49402.78</v>
      </c>
      <c r="AM92" s="123">
        <f t="shared" si="11"/>
        <v>2065175.41</v>
      </c>
      <c r="AN92" s="129">
        <f t="shared" si="12"/>
        <v>52372.37</v>
      </c>
      <c r="AO92" s="142">
        <f t="shared" si="13"/>
        <v>2012803.0399999998</v>
      </c>
      <c r="AP92" s="143">
        <f t="shared" si="14"/>
        <v>1522770.21</v>
      </c>
      <c r="AQ92" s="143">
        <f t="shared" si="15"/>
        <v>1708733.11</v>
      </c>
      <c r="AR92" s="125">
        <f t="shared" si="10"/>
        <v>-185962.90000000014</v>
      </c>
    </row>
    <row r="93" spans="1:44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2205</v>
      </c>
      <c r="F93">
        <v>2542750.85</v>
      </c>
      <c r="G93">
        <v>158609.29</v>
      </c>
      <c r="H93">
        <v>158220.79</v>
      </c>
      <c r="K93">
        <v>969024.37</v>
      </c>
      <c r="L93">
        <v>695389.88</v>
      </c>
      <c r="O93">
        <v>1500</v>
      </c>
      <c r="P93">
        <v>47939.93</v>
      </c>
      <c r="R93">
        <v>111.32</v>
      </c>
      <c r="V93">
        <v>347048.61</v>
      </c>
      <c r="W93">
        <v>4249528.84</v>
      </c>
      <c r="X93">
        <v>828036.35</v>
      </c>
      <c r="Y93">
        <v>14400</v>
      </c>
      <c r="AB93">
        <v>857287.5</v>
      </c>
      <c r="AC93">
        <v>16550</v>
      </c>
      <c r="AD93">
        <v>1014606.5</v>
      </c>
      <c r="AE93">
        <v>9105</v>
      </c>
      <c r="AG93">
        <v>608852.81999999995</v>
      </c>
      <c r="AH93">
        <v>169479.95</v>
      </c>
      <c r="AL93">
        <v>36363.1</v>
      </c>
      <c r="AM93" s="123">
        <f t="shared" si="11"/>
        <v>2859580.93</v>
      </c>
      <c r="AN93" s="129">
        <f t="shared" si="12"/>
        <v>49551.25</v>
      </c>
      <c r="AO93" s="142">
        <f t="shared" si="13"/>
        <v>2810029.68</v>
      </c>
      <c r="AP93" s="143">
        <f t="shared" si="14"/>
        <v>1716273.85</v>
      </c>
      <c r="AQ93" s="143">
        <f t="shared" si="15"/>
        <v>1838407.3699999999</v>
      </c>
      <c r="AR93" s="125">
        <f t="shared" si="10"/>
        <v>-122133.51999999979</v>
      </c>
    </row>
    <row r="94" spans="1:44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2206</v>
      </c>
      <c r="F94">
        <v>1763699.19</v>
      </c>
      <c r="G94">
        <v>74853.89</v>
      </c>
      <c r="H94">
        <v>103570.77</v>
      </c>
      <c r="K94">
        <v>440799.23</v>
      </c>
      <c r="L94">
        <v>1237695.6399999999</v>
      </c>
      <c r="O94">
        <v>13493</v>
      </c>
      <c r="P94">
        <v>52530</v>
      </c>
      <c r="R94">
        <v>247.47</v>
      </c>
      <c r="V94">
        <v>1964793.28</v>
      </c>
      <c r="W94">
        <v>1939533.85</v>
      </c>
      <c r="X94">
        <v>629909.06000000006</v>
      </c>
      <c r="Y94">
        <v>112251</v>
      </c>
      <c r="AB94">
        <v>575996.05000000005</v>
      </c>
      <c r="AC94">
        <v>21028.25</v>
      </c>
      <c r="AD94">
        <v>887371.3</v>
      </c>
      <c r="AE94">
        <v>2210</v>
      </c>
      <c r="AG94">
        <v>519256.69</v>
      </c>
      <c r="AH94">
        <v>210551.28</v>
      </c>
      <c r="AL94">
        <v>69773.97</v>
      </c>
      <c r="AM94" s="123">
        <f t="shared" si="11"/>
        <v>1942123.8499999999</v>
      </c>
      <c r="AN94" s="129">
        <f t="shared" si="12"/>
        <v>66270.47</v>
      </c>
      <c r="AO94" s="142">
        <f t="shared" si="13"/>
        <v>1875853.38</v>
      </c>
      <c r="AP94" s="143">
        <f t="shared" si="14"/>
        <v>1339184.3600000001</v>
      </c>
      <c r="AQ94" s="143">
        <f t="shared" si="15"/>
        <v>1689163.24</v>
      </c>
      <c r="AR94" s="125">
        <f t="shared" si="10"/>
        <v>-349978.87999999989</v>
      </c>
    </row>
    <row r="95" spans="1:44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2207</v>
      </c>
      <c r="F95">
        <v>716313.1</v>
      </c>
      <c r="G95">
        <v>102056.26</v>
      </c>
      <c r="H95">
        <v>139354.19</v>
      </c>
      <c r="K95">
        <v>1351174.17</v>
      </c>
      <c r="L95">
        <v>1287014.19</v>
      </c>
      <c r="O95">
        <v>4770</v>
      </c>
      <c r="P95">
        <v>55658.3</v>
      </c>
      <c r="R95">
        <v>192067.5</v>
      </c>
      <c r="V95">
        <v>1390130.59</v>
      </c>
      <c r="W95">
        <v>2506558.63</v>
      </c>
      <c r="X95">
        <v>814758.42</v>
      </c>
      <c r="Y95">
        <v>11000</v>
      </c>
      <c r="AB95">
        <v>727871.3</v>
      </c>
      <c r="AC95">
        <v>34600</v>
      </c>
      <c r="AD95">
        <v>965404.3</v>
      </c>
      <c r="AF95">
        <v>6195</v>
      </c>
      <c r="AG95">
        <v>604240.32999999996</v>
      </c>
      <c r="AH95">
        <v>529170.81999999995</v>
      </c>
      <c r="AL95">
        <v>36492.379999999997</v>
      </c>
      <c r="AM95" s="123">
        <f t="shared" si="11"/>
        <v>957723.55</v>
      </c>
      <c r="AN95" s="129">
        <f t="shared" si="12"/>
        <v>252495.8</v>
      </c>
      <c r="AO95" s="142">
        <f t="shared" si="13"/>
        <v>705227.75</v>
      </c>
      <c r="AP95" s="143">
        <f t="shared" si="14"/>
        <v>1588229.7200000002</v>
      </c>
      <c r="AQ95" s="143">
        <f t="shared" si="15"/>
        <v>2141502.8299999996</v>
      </c>
      <c r="AR95" s="125">
        <f t="shared" si="10"/>
        <v>-553273.1099999994</v>
      </c>
    </row>
    <row r="96" spans="1:44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2208</v>
      </c>
      <c r="F96">
        <v>2547737.9700000002</v>
      </c>
      <c r="G96">
        <v>249534.07</v>
      </c>
      <c r="H96">
        <v>106133.62</v>
      </c>
      <c r="K96">
        <v>2268134.12</v>
      </c>
      <c r="L96">
        <v>1090136.71</v>
      </c>
      <c r="O96">
        <v>7200</v>
      </c>
      <c r="P96">
        <v>69069.72</v>
      </c>
      <c r="R96">
        <v>162.83000000000001</v>
      </c>
      <c r="V96">
        <v>5038107.71</v>
      </c>
      <c r="W96">
        <v>1606333.65</v>
      </c>
      <c r="X96">
        <v>771255</v>
      </c>
      <c r="AB96">
        <v>1086645</v>
      </c>
      <c r="AC96">
        <v>37537.75</v>
      </c>
      <c r="AD96">
        <v>1466256.75</v>
      </c>
      <c r="AE96">
        <v>5225</v>
      </c>
      <c r="AG96">
        <v>593522.11</v>
      </c>
      <c r="AH96">
        <v>216965.12</v>
      </c>
      <c r="AI96">
        <v>6000</v>
      </c>
      <c r="AL96">
        <v>66666.19</v>
      </c>
      <c r="AM96" s="123">
        <f t="shared" si="11"/>
        <v>2903405.66</v>
      </c>
      <c r="AN96" s="129">
        <f t="shared" si="12"/>
        <v>76432.55</v>
      </c>
      <c r="AO96" s="142">
        <f t="shared" si="13"/>
        <v>2826973.1100000003</v>
      </c>
      <c r="AP96" s="143">
        <f t="shared" si="14"/>
        <v>1895437.75</v>
      </c>
      <c r="AQ96" s="143">
        <f t="shared" si="15"/>
        <v>2354635.17</v>
      </c>
      <c r="AR96" s="125">
        <f t="shared" si="10"/>
        <v>-459197.41999999993</v>
      </c>
    </row>
    <row r="97" spans="1:44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2209</v>
      </c>
      <c r="F97">
        <v>1722321.88</v>
      </c>
      <c r="G97">
        <v>121634.3</v>
      </c>
      <c r="H97">
        <v>91148.32</v>
      </c>
      <c r="K97">
        <v>833551.48</v>
      </c>
      <c r="L97">
        <v>894049.71</v>
      </c>
      <c r="O97">
        <v>4600</v>
      </c>
      <c r="P97">
        <v>44003.01</v>
      </c>
      <c r="R97">
        <v>110.19</v>
      </c>
      <c r="T97">
        <v>0</v>
      </c>
      <c r="V97">
        <v>1189316.1499999999</v>
      </c>
      <c r="W97">
        <v>2538238.23</v>
      </c>
      <c r="X97">
        <v>761305.1</v>
      </c>
      <c r="AB97">
        <v>368248.6</v>
      </c>
      <c r="AC97">
        <v>16800</v>
      </c>
      <c r="AD97">
        <v>693433.6</v>
      </c>
      <c r="AE97">
        <v>2000</v>
      </c>
      <c r="AF97">
        <v>5285</v>
      </c>
      <c r="AG97">
        <v>384586.85</v>
      </c>
      <c r="AH97">
        <v>137136.16</v>
      </c>
      <c r="AL97">
        <v>37473.980000000003</v>
      </c>
      <c r="AM97" s="123">
        <f t="shared" si="11"/>
        <v>1935104.5</v>
      </c>
      <c r="AN97" s="129">
        <f t="shared" si="12"/>
        <v>48713.200000000004</v>
      </c>
      <c r="AO97" s="142">
        <f t="shared" si="13"/>
        <v>1886391.3</v>
      </c>
      <c r="AP97" s="143">
        <f t="shared" si="14"/>
        <v>1146353.7</v>
      </c>
      <c r="AQ97" s="143">
        <f t="shared" si="15"/>
        <v>1259915.5899999999</v>
      </c>
      <c r="AR97" s="125">
        <f t="shared" si="10"/>
        <v>-113561.8899999999</v>
      </c>
    </row>
    <row r="98" spans="1:44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2210</v>
      </c>
      <c r="F98">
        <v>1009866.65</v>
      </c>
      <c r="G98">
        <v>26390.69</v>
      </c>
      <c r="H98">
        <v>154814.76</v>
      </c>
      <c r="K98">
        <v>913454.55</v>
      </c>
      <c r="L98">
        <v>331603.15999999997</v>
      </c>
      <c r="O98">
        <v>0</v>
      </c>
      <c r="P98">
        <v>35275</v>
      </c>
      <c r="R98">
        <v>9830</v>
      </c>
      <c r="T98">
        <v>22000</v>
      </c>
      <c r="V98">
        <v>489524.43</v>
      </c>
      <c r="W98">
        <v>1774553.91</v>
      </c>
      <c r="X98">
        <v>804415.62</v>
      </c>
      <c r="AB98">
        <v>624996</v>
      </c>
      <c r="AC98">
        <v>39600</v>
      </c>
      <c r="AD98">
        <v>833783</v>
      </c>
      <c r="AE98">
        <v>4964</v>
      </c>
      <c r="AF98">
        <v>5143</v>
      </c>
      <c r="AG98">
        <v>405792.49</v>
      </c>
      <c r="AH98">
        <v>70978.37</v>
      </c>
      <c r="AL98">
        <v>43404.29</v>
      </c>
      <c r="AM98" s="123">
        <f t="shared" si="11"/>
        <v>1191072.1000000001</v>
      </c>
      <c r="AN98" s="129">
        <f t="shared" si="12"/>
        <v>45105</v>
      </c>
      <c r="AO98" s="142">
        <f t="shared" si="13"/>
        <v>1145967.1000000001</v>
      </c>
      <c r="AP98" s="143">
        <f t="shared" si="14"/>
        <v>1469011.62</v>
      </c>
      <c r="AQ98" s="143">
        <f t="shared" si="15"/>
        <v>1364065.15</v>
      </c>
      <c r="AR98" s="125">
        <f t="shared" si="10"/>
        <v>104946.4700000002</v>
      </c>
    </row>
    <row r="99" spans="1:44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2211</v>
      </c>
      <c r="F99">
        <v>2374976.69</v>
      </c>
      <c r="G99">
        <v>180713.19</v>
      </c>
      <c r="H99">
        <v>83915.63</v>
      </c>
      <c r="K99">
        <v>54800.959999999999</v>
      </c>
      <c r="L99">
        <v>507126.83</v>
      </c>
      <c r="O99">
        <v>0</v>
      </c>
      <c r="P99">
        <v>0</v>
      </c>
      <c r="R99">
        <v>0</v>
      </c>
      <c r="V99">
        <v>1436138.58</v>
      </c>
      <c r="W99">
        <v>1563007.5</v>
      </c>
      <c r="X99">
        <v>1408437.86</v>
      </c>
      <c r="Y99">
        <v>255890</v>
      </c>
      <c r="AB99">
        <v>1011240</v>
      </c>
      <c r="AC99">
        <v>57600</v>
      </c>
      <c r="AD99">
        <v>1272373</v>
      </c>
      <c r="AE99">
        <v>7480</v>
      </c>
      <c r="AG99">
        <v>1088529.8400000001</v>
      </c>
      <c r="AH99">
        <v>114861.74</v>
      </c>
      <c r="AL99">
        <v>47536.06</v>
      </c>
      <c r="AM99" s="123">
        <f t="shared" si="11"/>
        <v>2639605.5099999998</v>
      </c>
      <c r="AN99" s="129">
        <f t="shared" si="12"/>
        <v>0</v>
      </c>
      <c r="AO99" s="142">
        <f t="shared" si="13"/>
        <v>2639605.5099999998</v>
      </c>
      <c r="AP99" s="143">
        <f t="shared" si="14"/>
        <v>2733167.8600000003</v>
      </c>
      <c r="AQ99" s="143">
        <f t="shared" si="15"/>
        <v>2530780.64</v>
      </c>
      <c r="AR99" s="125">
        <f t="shared" si="10"/>
        <v>202387.2200000002</v>
      </c>
    </row>
    <row r="100" spans="1:44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2212</v>
      </c>
      <c r="F100">
        <v>2429790.5099999998</v>
      </c>
      <c r="G100">
        <v>126096.79</v>
      </c>
      <c r="H100">
        <v>66564.78</v>
      </c>
      <c r="K100">
        <v>487723.4</v>
      </c>
      <c r="L100">
        <v>309484.33</v>
      </c>
      <c r="O100">
        <v>2000</v>
      </c>
      <c r="P100">
        <v>23190</v>
      </c>
      <c r="R100">
        <v>9602.5</v>
      </c>
      <c r="V100">
        <v>-197128.74</v>
      </c>
      <c r="W100">
        <v>2046781.46</v>
      </c>
      <c r="X100">
        <v>674789.68</v>
      </c>
      <c r="Y100">
        <v>1599500</v>
      </c>
      <c r="AB100">
        <v>671168.7</v>
      </c>
      <c r="AD100">
        <v>842603.7</v>
      </c>
      <c r="AE100">
        <v>8173.12</v>
      </c>
      <c r="AG100">
        <v>439315.21</v>
      </c>
      <c r="AH100">
        <v>112351.11</v>
      </c>
      <c r="AL100">
        <v>7800.65</v>
      </c>
      <c r="AM100" s="123">
        <f t="shared" si="11"/>
        <v>2622452.0799999996</v>
      </c>
      <c r="AN100" s="129">
        <f t="shared" si="12"/>
        <v>34792.5</v>
      </c>
      <c r="AO100" s="142">
        <f t="shared" si="13"/>
        <v>2587659.5799999996</v>
      </c>
      <c r="AP100" s="143">
        <f t="shared" si="14"/>
        <v>2945458.38</v>
      </c>
      <c r="AQ100" s="143">
        <f t="shared" si="15"/>
        <v>1410243.79</v>
      </c>
      <c r="AR100" s="125">
        <f t="shared" si="10"/>
        <v>1535214.5899999999</v>
      </c>
    </row>
    <row r="101" spans="1:44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2213</v>
      </c>
      <c r="F101">
        <v>1072028.96</v>
      </c>
      <c r="G101">
        <v>108647.9</v>
      </c>
      <c r="H101">
        <v>89945.87</v>
      </c>
      <c r="K101">
        <v>408358.06</v>
      </c>
      <c r="L101">
        <v>303819.94</v>
      </c>
      <c r="O101">
        <v>0</v>
      </c>
      <c r="P101">
        <v>43247</v>
      </c>
      <c r="R101">
        <v>9830</v>
      </c>
      <c r="V101">
        <v>-1264598.3600000001</v>
      </c>
      <c r="W101">
        <v>3243756.17</v>
      </c>
      <c r="X101">
        <v>632422.04</v>
      </c>
      <c r="AB101">
        <v>519452.5</v>
      </c>
      <c r="AC101">
        <v>26600</v>
      </c>
      <c r="AD101">
        <v>692047.5</v>
      </c>
      <c r="AE101">
        <v>12102</v>
      </c>
      <c r="AG101">
        <v>366945.51</v>
      </c>
      <c r="AH101">
        <v>132553.41</v>
      </c>
      <c r="AL101">
        <v>24260.2</v>
      </c>
      <c r="AM101" s="123">
        <f t="shared" si="11"/>
        <v>1270622.73</v>
      </c>
      <c r="AN101" s="129">
        <f t="shared" si="12"/>
        <v>53077</v>
      </c>
      <c r="AO101" s="142">
        <f t="shared" si="13"/>
        <v>1217545.73</v>
      </c>
      <c r="AP101" s="143">
        <f t="shared" si="14"/>
        <v>1178474.54</v>
      </c>
      <c r="AQ101" s="143">
        <f t="shared" si="15"/>
        <v>1227908.6199999999</v>
      </c>
      <c r="AR101" s="125">
        <f t="shared" si="10"/>
        <v>-49434.079999999842</v>
      </c>
    </row>
    <row r="102" spans="1:44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2214</v>
      </c>
      <c r="F102">
        <v>570830.96</v>
      </c>
      <c r="G102">
        <v>133382.34</v>
      </c>
      <c r="H102">
        <v>42528.7</v>
      </c>
      <c r="K102">
        <v>354987.6</v>
      </c>
      <c r="L102">
        <v>255618.63</v>
      </c>
      <c r="O102">
        <v>4000</v>
      </c>
      <c r="P102">
        <v>28730</v>
      </c>
      <c r="Q102">
        <v>59710</v>
      </c>
      <c r="R102">
        <v>10513.09</v>
      </c>
      <c r="V102">
        <v>137567.22</v>
      </c>
      <c r="W102">
        <v>1107597.06</v>
      </c>
      <c r="X102">
        <v>514978.29</v>
      </c>
      <c r="Y102">
        <v>72290</v>
      </c>
      <c r="AB102">
        <v>452809</v>
      </c>
      <c r="AC102">
        <v>36000</v>
      </c>
      <c r="AD102">
        <v>565841</v>
      </c>
      <c r="AG102">
        <v>412489.32</v>
      </c>
      <c r="AH102">
        <v>88516.11</v>
      </c>
      <c r="AM102" s="123">
        <f t="shared" si="11"/>
        <v>746741.99999999988</v>
      </c>
      <c r="AN102" s="129">
        <f t="shared" si="12"/>
        <v>102953.09</v>
      </c>
      <c r="AO102" s="142">
        <f t="shared" si="13"/>
        <v>643788.90999999992</v>
      </c>
      <c r="AP102" s="143">
        <f t="shared" si="14"/>
        <v>1076077.29</v>
      </c>
      <c r="AQ102" s="143">
        <f t="shared" si="15"/>
        <v>1066846.4300000002</v>
      </c>
      <c r="AR102" s="125">
        <f t="shared" si="10"/>
        <v>9230.8599999998696</v>
      </c>
    </row>
    <row r="103" spans="1:44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2216</v>
      </c>
      <c r="F103">
        <v>647845.93000000005</v>
      </c>
      <c r="G103">
        <v>7834</v>
      </c>
      <c r="H103">
        <v>46843.24</v>
      </c>
      <c r="K103">
        <v>990135.94</v>
      </c>
      <c r="L103">
        <v>139670.72</v>
      </c>
      <c r="O103">
        <v>2500</v>
      </c>
      <c r="P103">
        <v>62525</v>
      </c>
      <c r="R103">
        <v>22842.99</v>
      </c>
      <c r="T103">
        <v>68220</v>
      </c>
      <c r="V103">
        <v>248999.48</v>
      </c>
      <c r="W103">
        <v>1187793.3799999999</v>
      </c>
      <c r="X103">
        <v>774025.42</v>
      </c>
      <c r="AB103">
        <v>590310</v>
      </c>
      <c r="AC103">
        <v>207540</v>
      </c>
      <c r="AD103">
        <v>849404</v>
      </c>
      <c r="AG103">
        <v>346246.26</v>
      </c>
      <c r="AH103">
        <v>83499.679999999993</v>
      </c>
      <c r="AL103">
        <v>53276.5</v>
      </c>
      <c r="AM103" s="123">
        <f t="shared" si="11"/>
        <v>702523.17</v>
      </c>
      <c r="AN103" s="129">
        <f t="shared" si="12"/>
        <v>87867.99</v>
      </c>
      <c r="AO103" s="142">
        <f t="shared" si="13"/>
        <v>614655.18000000005</v>
      </c>
      <c r="AP103" s="143">
        <f t="shared" si="14"/>
        <v>1571875.42</v>
      </c>
      <c r="AQ103" s="143">
        <f t="shared" si="15"/>
        <v>1332426.44</v>
      </c>
      <c r="AR103" s="125">
        <f t="shared" si="10"/>
        <v>239448.97999999998</v>
      </c>
    </row>
    <row r="104" spans="1:44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2217</v>
      </c>
      <c r="F104">
        <v>1059900.97</v>
      </c>
      <c r="G104">
        <v>16044.75</v>
      </c>
      <c r="H104">
        <v>194603.02</v>
      </c>
      <c r="K104">
        <v>-12517214.23</v>
      </c>
      <c r="L104">
        <v>665395.56999999995</v>
      </c>
      <c r="O104">
        <v>9000</v>
      </c>
      <c r="P104">
        <v>70311.100000000006</v>
      </c>
      <c r="R104">
        <v>2623.56</v>
      </c>
      <c r="V104">
        <v>-14768311.25</v>
      </c>
      <c r="W104">
        <v>4005245.62</v>
      </c>
      <c r="X104">
        <v>1319190.24</v>
      </c>
      <c r="AB104">
        <v>1117350</v>
      </c>
      <c r="AC104">
        <v>72600</v>
      </c>
      <c r="AD104">
        <v>1506649</v>
      </c>
      <c r="AE104">
        <v>16780</v>
      </c>
      <c r="AG104">
        <v>742874.61</v>
      </c>
      <c r="AH104">
        <v>39322.379999999997</v>
      </c>
      <c r="AK104">
        <v>103653.2</v>
      </c>
      <c r="AM104" s="123">
        <f t="shared" si="11"/>
        <v>1270548.74</v>
      </c>
      <c r="AN104" s="129">
        <f t="shared" si="12"/>
        <v>81934.66</v>
      </c>
      <c r="AO104" s="142">
        <f t="shared" si="13"/>
        <v>1188614.08</v>
      </c>
      <c r="AP104" s="143">
        <f t="shared" si="14"/>
        <v>2509140.2400000002</v>
      </c>
      <c r="AQ104" s="143">
        <f t="shared" si="15"/>
        <v>2409279.19</v>
      </c>
      <c r="AR104" s="125">
        <f t="shared" si="10"/>
        <v>99861.050000000279</v>
      </c>
    </row>
    <row r="105" spans="1:44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2215</v>
      </c>
      <c r="F105">
        <v>472823.65</v>
      </c>
      <c r="G105">
        <v>48292.01</v>
      </c>
      <c r="H105">
        <v>26247.74</v>
      </c>
      <c r="K105">
        <v>693498.47</v>
      </c>
      <c r="L105">
        <v>147251.20000000001</v>
      </c>
      <c r="O105">
        <v>2000</v>
      </c>
      <c r="P105">
        <v>32230</v>
      </c>
      <c r="Q105">
        <v>10095.41</v>
      </c>
      <c r="R105">
        <v>0</v>
      </c>
      <c r="V105">
        <v>-642617.74</v>
      </c>
      <c r="W105">
        <v>1695120.4</v>
      </c>
      <c r="X105">
        <v>619264.13</v>
      </c>
      <c r="Y105">
        <v>142143.88</v>
      </c>
      <c r="AB105">
        <v>453454.5</v>
      </c>
      <c r="AC105">
        <v>18400</v>
      </c>
      <c r="AD105">
        <v>570933.5</v>
      </c>
      <c r="AG105">
        <v>288319.48</v>
      </c>
      <c r="AH105">
        <v>82724.53</v>
      </c>
      <c r="AM105" s="123">
        <f t="shared" si="11"/>
        <v>547363.4</v>
      </c>
      <c r="AN105" s="129">
        <f t="shared" si="12"/>
        <v>44325.41</v>
      </c>
      <c r="AO105" s="142">
        <f t="shared" si="13"/>
        <v>503037.99</v>
      </c>
      <c r="AP105" s="143">
        <f t="shared" si="14"/>
        <v>1233262.51</v>
      </c>
      <c r="AQ105" s="143">
        <f t="shared" si="15"/>
        <v>941977.51</v>
      </c>
      <c r="AR105" s="125">
        <f t="shared" si="10"/>
        <v>291285</v>
      </c>
    </row>
    <row r="106" spans="1:44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2218</v>
      </c>
      <c r="F106">
        <v>295300.84999999998</v>
      </c>
      <c r="G106">
        <v>15383.5</v>
      </c>
      <c r="H106">
        <v>35834.54</v>
      </c>
      <c r="K106">
        <v>1291791.3899999999</v>
      </c>
      <c r="L106">
        <v>356496.91</v>
      </c>
      <c r="O106">
        <v>128000</v>
      </c>
      <c r="P106">
        <v>127422.7</v>
      </c>
      <c r="Q106">
        <v>48000</v>
      </c>
      <c r="R106">
        <v>470.61</v>
      </c>
      <c r="V106">
        <v>-463731.65</v>
      </c>
      <c r="W106">
        <v>2324775.44</v>
      </c>
      <c r="X106">
        <v>799624.81</v>
      </c>
      <c r="Y106">
        <v>19000</v>
      </c>
      <c r="AB106">
        <v>1377940</v>
      </c>
      <c r="AC106">
        <v>281800</v>
      </c>
      <c r="AD106">
        <v>1540571</v>
      </c>
      <c r="AG106">
        <v>880493.67</v>
      </c>
      <c r="AH106">
        <v>169362.3</v>
      </c>
      <c r="AK106">
        <v>58067.75</v>
      </c>
      <c r="AM106" s="123">
        <f t="shared" si="11"/>
        <v>346518.88999999996</v>
      </c>
      <c r="AN106" s="129">
        <f t="shared" si="12"/>
        <v>303893.31</v>
      </c>
      <c r="AO106" s="142">
        <f t="shared" si="13"/>
        <v>42625.579999999958</v>
      </c>
      <c r="AP106" s="143">
        <f t="shared" si="14"/>
        <v>2478364.81</v>
      </c>
      <c r="AQ106" s="143">
        <f t="shared" si="15"/>
        <v>2648494.7199999997</v>
      </c>
      <c r="AR106" s="125">
        <f t="shared" si="10"/>
        <v>-170129.90999999968</v>
      </c>
    </row>
    <row r="107" spans="1:44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2219</v>
      </c>
      <c r="F107">
        <v>393604.2</v>
      </c>
      <c r="G107">
        <v>71031.8</v>
      </c>
      <c r="H107">
        <v>175829.26</v>
      </c>
      <c r="I107">
        <v>0</v>
      </c>
      <c r="J107">
        <v>0</v>
      </c>
      <c r="K107">
        <v>682563.83</v>
      </c>
      <c r="L107">
        <v>636978.13</v>
      </c>
      <c r="M107">
        <v>0</v>
      </c>
      <c r="N107">
        <v>0</v>
      </c>
      <c r="O107">
        <v>7000</v>
      </c>
      <c r="P107">
        <v>76388.19</v>
      </c>
      <c r="Q107">
        <v>83550</v>
      </c>
      <c r="R107">
        <v>709.1</v>
      </c>
      <c r="S107">
        <v>0</v>
      </c>
      <c r="T107">
        <v>0</v>
      </c>
      <c r="U107">
        <v>0</v>
      </c>
      <c r="V107">
        <v>-612641.48</v>
      </c>
      <c r="W107">
        <v>2620032.73</v>
      </c>
      <c r="X107">
        <v>357122.66</v>
      </c>
      <c r="Y107">
        <v>173900</v>
      </c>
      <c r="Z107">
        <v>66.64</v>
      </c>
      <c r="AB107">
        <v>465800</v>
      </c>
      <c r="AC107">
        <v>836811.11</v>
      </c>
      <c r="AD107">
        <v>986838</v>
      </c>
      <c r="AE107">
        <v>44640</v>
      </c>
      <c r="AG107">
        <v>756321.23</v>
      </c>
      <c r="AH107">
        <v>148182.39999999999</v>
      </c>
      <c r="AL107">
        <v>112750.1</v>
      </c>
      <c r="AM107" s="123">
        <f t="shared" si="11"/>
        <v>640465.26</v>
      </c>
      <c r="AN107" s="129">
        <f t="shared" si="12"/>
        <v>167647.29</v>
      </c>
      <c r="AO107" s="142">
        <f t="shared" si="13"/>
        <v>472817.97</v>
      </c>
      <c r="AP107" s="143">
        <f t="shared" si="14"/>
        <v>1833700.41</v>
      </c>
      <c r="AQ107" s="143">
        <f t="shared" si="15"/>
        <v>2048731.73</v>
      </c>
      <c r="AR107" s="125">
        <f t="shared" si="10"/>
        <v>-215031.32000000007</v>
      </c>
    </row>
    <row r="108" spans="1:44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2220</v>
      </c>
      <c r="F108">
        <v>810975.22</v>
      </c>
      <c r="G108">
        <v>8090.53</v>
      </c>
      <c r="H108">
        <v>410669.4</v>
      </c>
      <c r="K108">
        <v>2</v>
      </c>
      <c r="L108">
        <v>122684.89</v>
      </c>
      <c r="O108">
        <v>39294</v>
      </c>
      <c r="P108">
        <v>45342.9</v>
      </c>
      <c r="R108">
        <v>4231.54</v>
      </c>
      <c r="T108">
        <v>168100</v>
      </c>
      <c r="V108">
        <v>-144937.70000000001</v>
      </c>
      <c r="W108">
        <v>961037.76</v>
      </c>
      <c r="X108">
        <v>1144967.1399999999</v>
      </c>
      <c r="Y108">
        <v>126000</v>
      </c>
      <c r="AB108">
        <v>611775.5</v>
      </c>
      <c r="AC108">
        <v>83927.67</v>
      </c>
      <c r="AD108">
        <v>861079.5</v>
      </c>
      <c r="AE108">
        <v>2000</v>
      </c>
      <c r="AG108">
        <v>710427.27</v>
      </c>
      <c r="AH108">
        <v>36925.129999999997</v>
      </c>
      <c r="AL108">
        <v>76884.87</v>
      </c>
      <c r="AM108" s="123">
        <f t="shared" si="11"/>
        <v>1229735.1499999999</v>
      </c>
      <c r="AN108" s="129">
        <f t="shared" si="12"/>
        <v>88868.439999999988</v>
      </c>
      <c r="AO108" s="142">
        <f t="shared" si="13"/>
        <v>1140866.71</v>
      </c>
      <c r="AP108" s="143">
        <f t="shared" si="14"/>
        <v>1966670.3099999998</v>
      </c>
      <c r="AQ108" s="143">
        <f t="shared" si="15"/>
        <v>1687316.77</v>
      </c>
      <c r="AR108" s="125">
        <f t="shared" si="10"/>
        <v>279353.5399999998</v>
      </c>
    </row>
    <row r="109" spans="1:44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2221</v>
      </c>
      <c r="F109">
        <v>1601312.84</v>
      </c>
      <c r="G109">
        <v>3005</v>
      </c>
      <c r="H109">
        <v>150854.78</v>
      </c>
      <c r="K109">
        <v>2</v>
      </c>
      <c r="L109">
        <v>453680.7</v>
      </c>
      <c r="O109">
        <v>4000</v>
      </c>
      <c r="P109">
        <v>71263.460000000006</v>
      </c>
      <c r="R109">
        <v>37.380000000000003</v>
      </c>
      <c r="T109">
        <v>567920</v>
      </c>
      <c r="V109">
        <v>1157937.92</v>
      </c>
      <c r="W109">
        <v>852668.5</v>
      </c>
      <c r="X109">
        <v>597548.93999999994</v>
      </c>
      <c r="AB109">
        <v>766356.5</v>
      </c>
      <c r="AC109">
        <v>146523</v>
      </c>
      <c r="AD109">
        <v>944325.5</v>
      </c>
      <c r="AE109">
        <v>52740</v>
      </c>
      <c r="AG109">
        <v>605536.59</v>
      </c>
      <c r="AH109">
        <v>42329.29</v>
      </c>
      <c r="AL109">
        <v>310469</v>
      </c>
      <c r="AM109" s="123">
        <f t="shared" si="11"/>
        <v>1755172.62</v>
      </c>
      <c r="AN109" s="129">
        <f t="shared" si="12"/>
        <v>75300.840000000011</v>
      </c>
      <c r="AO109" s="142">
        <f t="shared" si="13"/>
        <v>1679871.78</v>
      </c>
      <c r="AP109" s="143">
        <f t="shared" si="14"/>
        <v>1510428.44</v>
      </c>
      <c r="AQ109" s="143">
        <f t="shared" si="15"/>
        <v>1955400.38</v>
      </c>
      <c r="AR109" s="125">
        <f t="shared" si="10"/>
        <v>-444971.93999999994</v>
      </c>
    </row>
    <row r="110" spans="1:44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2222</v>
      </c>
      <c r="F110">
        <v>915941.28</v>
      </c>
      <c r="G110">
        <v>15300</v>
      </c>
      <c r="H110">
        <v>172424.41</v>
      </c>
      <c r="K110">
        <v>304519.34999999998</v>
      </c>
      <c r="L110">
        <v>124947.63</v>
      </c>
      <c r="O110">
        <v>8000</v>
      </c>
      <c r="P110">
        <v>54973.82</v>
      </c>
      <c r="R110">
        <v>250</v>
      </c>
      <c r="T110">
        <v>204035</v>
      </c>
      <c r="V110">
        <v>-661274.72</v>
      </c>
      <c r="W110">
        <v>1993338.97</v>
      </c>
      <c r="X110">
        <v>483539.36</v>
      </c>
      <c r="Y110">
        <v>5000</v>
      </c>
      <c r="AB110">
        <v>413430.5</v>
      </c>
      <c r="AC110">
        <v>38849.5</v>
      </c>
      <c r="AD110">
        <v>574035.5</v>
      </c>
      <c r="AE110">
        <v>6450</v>
      </c>
      <c r="AG110">
        <v>321089.49</v>
      </c>
      <c r="AH110">
        <v>51086.65</v>
      </c>
      <c r="AL110">
        <v>54348.12</v>
      </c>
      <c r="AM110" s="123">
        <f t="shared" si="11"/>
        <v>1103665.69</v>
      </c>
      <c r="AN110" s="129">
        <f t="shared" si="12"/>
        <v>63223.82</v>
      </c>
      <c r="AO110" s="142">
        <f t="shared" si="13"/>
        <v>1040441.87</v>
      </c>
      <c r="AP110" s="143">
        <f t="shared" si="14"/>
        <v>940819.36</v>
      </c>
      <c r="AQ110" s="143">
        <f t="shared" si="15"/>
        <v>1007009.76</v>
      </c>
      <c r="AR110" s="125">
        <f t="shared" si="10"/>
        <v>-66190.400000000023</v>
      </c>
    </row>
    <row r="111" spans="1:44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2223</v>
      </c>
      <c r="F111">
        <v>1538822.08</v>
      </c>
      <c r="G111">
        <v>133912.46</v>
      </c>
      <c r="H111">
        <v>276665.90999999997</v>
      </c>
      <c r="K111">
        <v>5</v>
      </c>
      <c r="L111">
        <v>189653.79</v>
      </c>
      <c r="O111">
        <v>0</v>
      </c>
      <c r="P111">
        <v>77299.740000000005</v>
      </c>
      <c r="R111">
        <v>6349.22</v>
      </c>
      <c r="T111">
        <v>350276</v>
      </c>
      <c r="V111">
        <v>-1680269.81</v>
      </c>
      <c r="W111">
        <v>3276385.87</v>
      </c>
      <c r="X111">
        <v>456547.06</v>
      </c>
      <c r="AB111">
        <v>586033.5</v>
      </c>
      <c r="AC111">
        <v>255931.04</v>
      </c>
      <c r="AD111">
        <v>795748.5</v>
      </c>
      <c r="AE111">
        <v>4096</v>
      </c>
      <c r="AG111">
        <v>344967.67999999999</v>
      </c>
      <c r="AH111">
        <v>13731.65</v>
      </c>
      <c r="AL111">
        <v>30949.55</v>
      </c>
      <c r="AM111" s="123">
        <f t="shared" si="11"/>
        <v>1949400.45</v>
      </c>
      <c r="AN111" s="129">
        <f t="shared" si="12"/>
        <v>83648.960000000006</v>
      </c>
      <c r="AO111" s="142">
        <f t="shared" si="13"/>
        <v>1865751.49</v>
      </c>
      <c r="AP111" s="143">
        <f t="shared" si="14"/>
        <v>1298511.6000000001</v>
      </c>
      <c r="AQ111" s="143">
        <f t="shared" si="15"/>
        <v>1189493.3799999999</v>
      </c>
      <c r="AR111" s="125">
        <f t="shared" si="10"/>
        <v>109018.2200000002</v>
      </c>
    </row>
    <row r="112" spans="1:44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2224</v>
      </c>
      <c r="F112">
        <v>1306286.1200000001</v>
      </c>
      <c r="G112">
        <v>12385.9</v>
      </c>
      <c r="H112">
        <v>135512.41</v>
      </c>
      <c r="K112">
        <v>220700.27</v>
      </c>
      <c r="L112">
        <v>298835.03000000003</v>
      </c>
      <c r="O112">
        <v>0</v>
      </c>
      <c r="P112">
        <v>71692.509999999995</v>
      </c>
      <c r="R112">
        <v>23.35</v>
      </c>
      <c r="T112">
        <v>191850</v>
      </c>
      <c r="V112">
        <v>-2064159.05</v>
      </c>
      <c r="W112">
        <v>3690825.96</v>
      </c>
      <c r="X112">
        <v>668998.77</v>
      </c>
      <c r="AB112">
        <v>823679.5</v>
      </c>
      <c r="AC112">
        <v>119741.67</v>
      </c>
      <c r="AD112">
        <v>970635.5</v>
      </c>
      <c r="AE112">
        <v>3000</v>
      </c>
      <c r="AG112">
        <v>472857.21</v>
      </c>
      <c r="AH112">
        <v>76637.89</v>
      </c>
      <c r="AL112">
        <v>5802.38</v>
      </c>
      <c r="AM112" s="123">
        <f t="shared" si="11"/>
        <v>1454184.43</v>
      </c>
      <c r="AN112" s="129">
        <f t="shared" si="12"/>
        <v>71715.86</v>
      </c>
      <c r="AO112" s="142">
        <f t="shared" si="13"/>
        <v>1382468.5699999998</v>
      </c>
      <c r="AP112" s="143">
        <f t="shared" si="14"/>
        <v>1612419.94</v>
      </c>
      <c r="AQ112" s="143">
        <f t="shared" si="15"/>
        <v>1528932.9799999997</v>
      </c>
      <c r="AR112" s="125">
        <f t="shared" si="10"/>
        <v>83486.960000000196</v>
      </c>
    </row>
    <row r="113" spans="1:44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2225</v>
      </c>
      <c r="F113">
        <v>945431.36</v>
      </c>
      <c r="G113">
        <v>19166</v>
      </c>
      <c r="H113">
        <v>75217.62</v>
      </c>
      <c r="K113">
        <v>113286.33</v>
      </c>
      <c r="L113">
        <v>152567.56</v>
      </c>
      <c r="O113">
        <v>4500</v>
      </c>
      <c r="P113">
        <v>34170.5</v>
      </c>
      <c r="R113">
        <v>2139.08</v>
      </c>
      <c r="T113">
        <v>397550</v>
      </c>
      <c r="V113">
        <v>-525005.02</v>
      </c>
      <c r="W113">
        <v>1854865.59</v>
      </c>
      <c r="X113">
        <v>1069622.68</v>
      </c>
      <c r="Y113">
        <v>27000</v>
      </c>
      <c r="AB113">
        <v>340935</v>
      </c>
      <c r="AC113">
        <v>46418.76</v>
      </c>
      <c r="AD113">
        <v>558751</v>
      </c>
      <c r="AE113">
        <v>2000</v>
      </c>
      <c r="AG113">
        <v>470963.65</v>
      </c>
      <c r="AH113">
        <v>34697.870000000003</v>
      </c>
      <c r="AL113">
        <v>880115.19999999995</v>
      </c>
      <c r="AM113" s="123">
        <f t="shared" si="11"/>
        <v>1039814.98</v>
      </c>
      <c r="AN113" s="129">
        <f t="shared" si="12"/>
        <v>40809.58</v>
      </c>
      <c r="AO113" s="142">
        <f t="shared" si="13"/>
        <v>999005.4</v>
      </c>
      <c r="AP113" s="143">
        <f t="shared" si="14"/>
        <v>1483976.44</v>
      </c>
      <c r="AQ113" s="143">
        <f t="shared" si="15"/>
        <v>1946527.72</v>
      </c>
      <c r="AR113" s="125">
        <f t="shared" si="10"/>
        <v>-462551.28</v>
      </c>
    </row>
    <row r="114" spans="1:44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2226</v>
      </c>
      <c r="F114">
        <v>1189213.03</v>
      </c>
      <c r="G114">
        <v>24384.84</v>
      </c>
      <c r="H114">
        <v>604790.01</v>
      </c>
      <c r="K114">
        <v>63458.45</v>
      </c>
      <c r="L114">
        <v>654362.94999999995</v>
      </c>
      <c r="O114">
        <v>4000</v>
      </c>
      <c r="P114">
        <v>56232.6</v>
      </c>
      <c r="R114">
        <v>2226.0700000000002</v>
      </c>
      <c r="T114">
        <v>369264.8</v>
      </c>
      <c r="V114">
        <v>576807.37</v>
      </c>
      <c r="W114">
        <v>1808375.97</v>
      </c>
      <c r="X114">
        <v>598642.31999999995</v>
      </c>
      <c r="Y114">
        <v>278200</v>
      </c>
      <c r="AB114">
        <v>736774.5</v>
      </c>
      <c r="AC114">
        <v>56838.37</v>
      </c>
      <c r="AD114">
        <v>962366.5</v>
      </c>
      <c r="AG114">
        <v>885603.74</v>
      </c>
      <c r="AH114">
        <v>72497.47</v>
      </c>
      <c r="AL114">
        <v>30685.01</v>
      </c>
      <c r="AM114" s="123">
        <f t="shared" si="11"/>
        <v>1818387.8800000001</v>
      </c>
      <c r="AN114" s="129">
        <f t="shared" si="12"/>
        <v>62458.67</v>
      </c>
      <c r="AO114" s="142">
        <f t="shared" si="13"/>
        <v>1755929.2100000002</v>
      </c>
      <c r="AP114" s="143">
        <f t="shared" si="14"/>
        <v>1670455.19</v>
      </c>
      <c r="AQ114" s="143">
        <f t="shared" si="15"/>
        <v>1951152.72</v>
      </c>
      <c r="AR114" s="125">
        <f t="shared" si="10"/>
        <v>-280697.53000000003</v>
      </c>
    </row>
    <row r="115" spans="1:44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2227</v>
      </c>
      <c r="F115">
        <v>2388940.19</v>
      </c>
      <c r="G115">
        <v>18000</v>
      </c>
      <c r="H115">
        <v>237262.6</v>
      </c>
      <c r="K115">
        <v>239615.06</v>
      </c>
      <c r="L115">
        <v>300598.57</v>
      </c>
      <c r="O115">
        <v>4000</v>
      </c>
      <c r="P115">
        <v>73914.23</v>
      </c>
      <c r="R115">
        <v>32.71</v>
      </c>
      <c r="T115">
        <v>284586</v>
      </c>
      <c r="V115">
        <v>311533.53000000003</v>
      </c>
      <c r="W115">
        <v>2329931.42</v>
      </c>
      <c r="X115">
        <v>889247.01</v>
      </c>
      <c r="Y115">
        <v>171787.5</v>
      </c>
      <c r="AB115">
        <v>714927.5</v>
      </c>
      <c r="AC115">
        <v>96410.75</v>
      </c>
      <c r="AD115">
        <v>904047.5</v>
      </c>
      <c r="AE115">
        <v>2000</v>
      </c>
      <c r="AG115">
        <v>633774.80000000005</v>
      </c>
      <c r="AH115">
        <v>84697.68</v>
      </c>
      <c r="AL115">
        <v>67434.25</v>
      </c>
      <c r="AM115" s="123">
        <f t="shared" si="11"/>
        <v>2644202.79</v>
      </c>
      <c r="AN115" s="129">
        <f t="shared" si="12"/>
        <v>77946.94</v>
      </c>
      <c r="AO115" s="142">
        <f t="shared" si="13"/>
        <v>2566255.85</v>
      </c>
      <c r="AP115" s="143">
        <f t="shared" si="14"/>
        <v>1872372.76</v>
      </c>
      <c r="AQ115" s="143">
        <f t="shared" si="15"/>
        <v>1691954.23</v>
      </c>
      <c r="AR115" s="125">
        <f t="shared" si="10"/>
        <v>180418.53000000003</v>
      </c>
    </row>
    <row r="116" spans="1:44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2228</v>
      </c>
      <c r="F116">
        <v>425578.23</v>
      </c>
      <c r="G116">
        <v>38987.300000000003</v>
      </c>
      <c r="H116">
        <v>5812.99</v>
      </c>
      <c r="K116">
        <v>986653.67</v>
      </c>
      <c r="L116">
        <v>229953.81</v>
      </c>
      <c r="O116">
        <v>4000</v>
      </c>
      <c r="P116">
        <v>52536.55</v>
      </c>
      <c r="R116">
        <v>3270</v>
      </c>
      <c r="V116">
        <v>775470.42</v>
      </c>
      <c r="W116">
        <v>857017.52</v>
      </c>
      <c r="X116">
        <v>646844.88</v>
      </c>
      <c r="AB116">
        <v>438028.5</v>
      </c>
      <c r="AC116">
        <v>43103.3</v>
      </c>
      <c r="AD116">
        <v>641308.5</v>
      </c>
      <c r="AE116">
        <v>2000</v>
      </c>
      <c r="AG116">
        <v>386128.52</v>
      </c>
      <c r="AH116">
        <v>88404.6</v>
      </c>
      <c r="AK116">
        <v>9166.65</v>
      </c>
      <c r="AL116">
        <v>6276.9</v>
      </c>
      <c r="AM116" s="123">
        <f t="shared" si="11"/>
        <v>470378.51999999996</v>
      </c>
      <c r="AN116" s="129">
        <f t="shared" si="12"/>
        <v>59806.55</v>
      </c>
      <c r="AO116" s="142">
        <f t="shared" si="13"/>
        <v>410571.97</v>
      </c>
      <c r="AP116" s="143">
        <f t="shared" si="14"/>
        <v>1127976.68</v>
      </c>
      <c r="AQ116" s="143">
        <f t="shared" si="15"/>
        <v>1133285.17</v>
      </c>
      <c r="AR116" s="125">
        <f t="shared" si="10"/>
        <v>-5308.4899999999907</v>
      </c>
    </row>
    <row r="117" spans="1:44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2229</v>
      </c>
      <c r="F117">
        <v>753025.02</v>
      </c>
      <c r="G117">
        <v>9537.77</v>
      </c>
      <c r="H117">
        <v>135401.66</v>
      </c>
      <c r="K117">
        <v>2064552.34</v>
      </c>
      <c r="L117">
        <v>57153.34</v>
      </c>
      <c r="O117">
        <v>140920</v>
      </c>
      <c r="P117">
        <v>73067.42</v>
      </c>
      <c r="R117">
        <v>280.38</v>
      </c>
      <c r="T117">
        <v>365785</v>
      </c>
      <c r="V117">
        <v>-128876.46</v>
      </c>
      <c r="W117">
        <v>2768353.45</v>
      </c>
      <c r="X117">
        <v>443316.6</v>
      </c>
      <c r="AB117">
        <v>321027</v>
      </c>
      <c r="AC117">
        <v>242334.88</v>
      </c>
      <c r="AD117">
        <v>480864</v>
      </c>
      <c r="AE117">
        <v>4240</v>
      </c>
      <c r="AG117">
        <v>643644.26</v>
      </c>
      <c r="AH117">
        <v>66700.09</v>
      </c>
      <c r="AL117">
        <v>11089.79</v>
      </c>
      <c r="AM117" s="123">
        <f t="shared" si="11"/>
        <v>897964.45000000007</v>
      </c>
      <c r="AN117" s="129">
        <f t="shared" si="12"/>
        <v>214267.8</v>
      </c>
      <c r="AO117" s="142">
        <f t="shared" si="13"/>
        <v>683696.65000000014</v>
      </c>
      <c r="AP117" s="143">
        <f t="shared" si="14"/>
        <v>1006678.48</v>
      </c>
      <c r="AQ117" s="143">
        <f t="shared" si="15"/>
        <v>1206538.1400000001</v>
      </c>
      <c r="AR117" s="125">
        <f t="shared" si="10"/>
        <v>-199859.66000000015</v>
      </c>
    </row>
    <row r="118" spans="1:44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2230</v>
      </c>
      <c r="F118">
        <v>1116896.51</v>
      </c>
      <c r="G118">
        <v>15111.44</v>
      </c>
      <c r="H118">
        <v>6403.08</v>
      </c>
      <c r="K118">
        <v>182106.07</v>
      </c>
      <c r="L118">
        <v>207610.6</v>
      </c>
      <c r="O118">
        <v>4000</v>
      </c>
      <c r="P118">
        <v>43236.639999999999</v>
      </c>
      <c r="R118">
        <v>925.1</v>
      </c>
      <c r="T118">
        <v>202150</v>
      </c>
      <c r="V118">
        <v>-1815700.76</v>
      </c>
      <c r="W118">
        <v>3313708.59</v>
      </c>
      <c r="X118">
        <v>577597.16</v>
      </c>
      <c r="Y118">
        <v>22500</v>
      </c>
      <c r="AB118">
        <v>823051</v>
      </c>
      <c r="AC118">
        <v>70911.81</v>
      </c>
      <c r="AD118">
        <v>983425</v>
      </c>
      <c r="AE118">
        <v>2520</v>
      </c>
      <c r="AG118">
        <v>651615.01</v>
      </c>
      <c r="AH118">
        <v>34412</v>
      </c>
      <c r="AK118">
        <v>6111.1</v>
      </c>
      <c r="AL118">
        <v>36168.730000000003</v>
      </c>
      <c r="AM118" s="123">
        <f t="shared" si="11"/>
        <v>1138411.03</v>
      </c>
      <c r="AN118" s="129">
        <f t="shared" si="12"/>
        <v>48161.74</v>
      </c>
      <c r="AO118" s="142">
        <f t="shared" si="13"/>
        <v>1090249.29</v>
      </c>
      <c r="AP118" s="143">
        <f t="shared" si="14"/>
        <v>1494059.9700000002</v>
      </c>
      <c r="AQ118" s="143">
        <f t="shared" si="15"/>
        <v>1714251.84</v>
      </c>
      <c r="AR118" s="125">
        <f t="shared" si="10"/>
        <v>-220191.86999999988</v>
      </c>
    </row>
    <row r="119" spans="1:44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2231</v>
      </c>
      <c r="F119">
        <v>1216750.29</v>
      </c>
      <c r="G119">
        <v>36737.5</v>
      </c>
      <c r="H119">
        <v>128429.22</v>
      </c>
      <c r="K119">
        <v>145039.28</v>
      </c>
      <c r="L119">
        <v>377551.39</v>
      </c>
      <c r="O119">
        <v>86970</v>
      </c>
      <c r="P119">
        <v>67605.22</v>
      </c>
      <c r="R119">
        <v>616.82000000000005</v>
      </c>
      <c r="T119">
        <v>24000</v>
      </c>
      <c r="V119">
        <v>-1772728.23</v>
      </c>
      <c r="W119">
        <v>3532326.06</v>
      </c>
      <c r="X119">
        <v>836855.61</v>
      </c>
      <c r="AB119">
        <v>239008</v>
      </c>
      <c r="AC119">
        <v>168940</v>
      </c>
      <c r="AD119">
        <v>459906</v>
      </c>
      <c r="AE119">
        <v>4000</v>
      </c>
      <c r="AG119">
        <v>723075.77</v>
      </c>
      <c r="AH119">
        <v>70070.78</v>
      </c>
      <c r="AL119">
        <v>22033.25</v>
      </c>
      <c r="AM119" s="123">
        <f t="shared" si="11"/>
        <v>1381917.01</v>
      </c>
      <c r="AN119" s="129">
        <f t="shared" si="12"/>
        <v>155192.04</v>
      </c>
      <c r="AO119" s="142">
        <f t="shared" si="13"/>
        <v>1226724.97</v>
      </c>
      <c r="AP119" s="143">
        <f t="shared" si="14"/>
        <v>1244803.6099999999</v>
      </c>
      <c r="AQ119" s="143">
        <f t="shared" si="15"/>
        <v>1279085.8</v>
      </c>
      <c r="AR119" s="125">
        <f t="shared" si="10"/>
        <v>-34282.190000000177</v>
      </c>
    </row>
    <row r="120" spans="1:44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2232</v>
      </c>
      <c r="F120">
        <v>1303399.05</v>
      </c>
      <c r="G120">
        <v>0</v>
      </c>
      <c r="H120">
        <v>61934</v>
      </c>
      <c r="K120">
        <v>2</v>
      </c>
      <c r="L120">
        <v>10518.7</v>
      </c>
      <c r="O120">
        <v>0</v>
      </c>
      <c r="P120">
        <v>151830</v>
      </c>
      <c r="R120">
        <v>0</v>
      </c>
      <c r="U120">
        <v>-887251.49</v>
      </c>
      <c r="V120">
        <v>589262.75</v>
      </c>
      <c r="W120">
        <v>1454124.22</v>
      </c>
      <c r="X120">
        <v>881195.69</v>
      </c>
      <c r="AB120">
        <v>783873</v>
      </c>
      <c r="AC120">
        <v>86800</v>
      </c>
      <c r="AD120">
        <v>1045582</v>
      </c>
      <c r="AF120">
        <v>4200</v>
      </c>
      <c r="AG120">
        <v>611905.9</v>
      </c>
      <c r="AH120">
        <v>10361.52</v>
      </c>
      <c r="AL120">
        <v>11931</v>
      </c>
      <c r="AM120" s="123">
        <f t="shared" si="11"/>
        <v>1365333.05</v>
      </c>
      <c r="AN120" s="129">
        <f t="shared" si="12"/>
        <v>151830</v>
      </c>
      <c r="AO120" s="142">
        <f t="shared" si="13"/>
        <v>1213503.05</v>
      </c>
      <c r="AP120" s="143">
        <f t="shared" si="14"/>
        <v>1751868.69</v>
      </c>
      <c r="AQ120" s="143">
        <f t="shared" si="15"/>
        <v>1683980.42</v>
      </c>
      <c r="AR120" s="125">
        <f t="shared" si="10"/>
        <v>67888.270000000019</v>
      </c>
    </row>
    <row r="121" spans="1:44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2233</v>
      </c>
      <c r="F121">
        <v>834728.94</v>
      </c>
      <c r="G121">
        <v>0</v>
      </c>
      <c r="H121">
        <v>201003.22</v>
      </c>
      <c r="K121">
        <v>186895.78</v>
      </c>
      <c r="L121">
        <v>90581.96</v>
      </c>
      <c r="O121">
        <v>11000</v>
      </c>
      <c r="P121">
        <v>52507.49</v>
      </c>
      <c r="R121">
        <v>1668.7</v>
      </c>
      <c r="U121">
        <v>344369.91999999998</v>
      </c>
      <c r="V121">
        <v>-4232265.5</v>
      </c>
      <c r="W121">
        <v>5145573.0199999996</v>
      </c>
      <c r="X121">
        <v>696567.85</v>
      </c>
      <c r="AB121">
        <v>997379.04</v>
      </c>
      <c r="AC121">
        <v>64540</v>
      </c>
      <c r="AD121">
        <v>1235250.04</v>
      </c>
      <c r="AF121">
        <v>7800</v>
      </c>
      <c r="AG121">
        <v>423187.88</v>
      </c>
      <c r="AH121">
        <v>32570.7</v>
      </c>
      <c r="AL121">
        <v>69322</v>
      </c>
      <c r="AM121" s="123">
        <f t="shared" si="11"/>
        <v>1035732.1599999999</v>
      </c>
      <c r="AN121" s="129">
        <f t="shared" si="12"/>
        <v>65176.189999999995</v>
      </c>
      <c r="AO121" s="142">
        <f t="shared" si="13"/>
        <v>970555.97</v>
      </c>
      <c r="AP121" s="143">
        <f t="shared" si="14"/>
        <v>1758486.8900000001</v>
      </c>
      <c r="AQ121" s="143">
        <f t="shared" si="15"/>
        <v>1768130.6199999999</v>
      </c>
      <c r="AR121" s="125">
        <f t="shared" si="10"/>
        <v>-9643.7299999997485</v>
      </c>
    </row>
    <row r="122" spans="1:44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2234</v>
      </c>
      <c r="F122">
        <v>187152.25</v>
      </c>
      <c r="G122">
        <v>0</v>
      </c>
      <c r="H122">
        <v>118277.46</v>
      </c>
      <c r="K122">
        <v>1</v>
      </c>
      <c r="L122">
        <v>61713.86</v>
      </c>
      <c r="P122">
        <v>36645</v>
      </c>
      <c r="R122">
        <v>78500</v>
      </c>
      <c r="U122">
        <v>2649119.54</v>
      </c>
      <c r="V122">
        <v>-5267851.72</v>
      </c>
      <c r="W122">
        <v>2682356.15</v>
      </c>
      <c r="X122">
        <v>443891.56</v>
      </c>
      <c r="Y122">
        <v>114000</v>
      </c>
      <c r="AB122">
        <v>353550</v>
      </c>
      <c r="AC122">
        <v>36800</v>
      </c>
      <c r="AD122">
        <v>458605</v>
      </c>
      <c r="AE122">
        <v>2900</v>
      </c>
      <c r="AG122">
        <v>246384.66</v>
      </c>
      <c r="AH122">
        <v>2083.3000000000002</v>
      </c>
      <c r="AL122">
        <v>49893</v>
      </c>
      <c r="AM122" s="123">
        <f t="shared" si="11"/>
        <v>305429.71000000002</v>
      </c>
      <c r="AN122" s="129">
        <f t="shared" si="12"/>
        <v>115145</v>
      </c>
      <c r="AO122" s="142">
        <f t="shared" si="13"/>
        <v>190284.71000000002</v>
      </c>
      <c r="AP122" s="143">
        <f t="shared" si="14"/>
        <v>948241.56</v>
      </c>
      <c r="AQ122" s="143">
        <f t="shared" si="15"/>
        <v>759865.96000000008</v>
      </c>
      <c r="AR122" s="125">
        <f t="shared" si="10"/>
        <v>188375.59999999998</v>
      </c>
    </row>
    <row r="123" spans="1:44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2235</v>
      </c>
      <c r="F123">
        <v>1325709.4099999999</v>
      </c>
      <c r="G123">
        <v>0</v>
      </c>
      <c r="H123">
        <v>41610</v>
      </c>
      <c r="K123">
        <v>4</v>
      </c>
      <c r="L123">
        <v>131692.76999999999</v>
      </c>
      <c r="O123">
        <v>17500</v>
      </c>
      <c r="P123">
        <v>114974.85</v>
      </c>
      <c r="R123">
        <v>1231.9000000000001</v>
      </c>
      <c r="U123">
        <v>989870.36</v>
      </c>
      <c r="V123">
        <v>-1846260.12</v>
      </c>
      <c r="W123">
        <v>2132666.9300000002</v>
      </c>
      <c r="X123">
        <v>636827.26</v>
      </c>
      <c r="Z123">
        <v>633</v>
      </c>
      <c r="AB123">
        <v>203604.5</v>
      </c>
      <c r="AC123">
        <v>40200</v>
      </c>
      <c r="AD123">
        <v>398253.5</v>
      </c>
      <c r="AE123">
        <v>2900</v>
      </c>
      <c r="AG123">
        <v>377339</v>
      </c>
      <c r="AH123">
        <v>11640</v>
      </c>
      <c r="AL123">
        <v>2100</v>
      </c>
      <c r="AM123" s="123">
        <f t="shared" si="11"/>
        <v>1367319.41</v>
      </c>
      <c r="AN123" s="129">
        <f t="shared" si="12"/>
        <v>133706.75</v>
      </c>
      <c r="AO123" s="142">
        <f t="shared" si="13"/>
        <v>1233612.6599999999</v>
      </c>
      <c r="AP123" s="143">
        <f t="shared" si="14"/>
        <v>881264.76</v>
      </c>
      <c r="AQ123" s="143">
        <f t="shared" si="15"/>
        <v>792232.5</v>
      </c>
      <c r="AR123" s="125">
        <f t="shared" si="10"/>
        <v>89032.260000000009</v>
      </c>
    </row>
    <row r="124" spans="1:44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2236</v>
      </c>
      <c r="F124">
        <v>805692.95</v>
      </c>
      <c r="G124">
        <v>0</v>
      </c>
      <c r="H124">
        <v>173080.28</v>
      </c>
      <c r="K124">
        <v>764168.87</v>
      </c>
      <c r="L124">
        <v>104263.48</v>
      </c>
      <c r="O124">
        <v>0</v>
      </c>
      <c r="P124">
        <v>46170.46</v>
      </c>
      <c r="R124">
        <v>0</v>
      </c>
      <c r="V124">
        <v>-1096056.77</v>
      </c>
      <c r="W124">
        <v>2748053.22</v>
      </c>
      <c r="X124">
        <v>947559.9</v>
      </c>
      <c r="AB124">
        <v>487446.5</v>
      </c>
      <c r="AC124">
        <v>49200</v>
      </c>
      <c r="AD124">
        <v>742321.5</v>
      </c>
      <c r="AE124">
        <v>2980</v>
      </c>
      <c r="AF124">
        <v>7920</v>
      </c>
      <c r="AG124">
        <v>479898.34</v>
      </c>
      <c r="AH124">
        <v>20482.88</v>
      </c>
      <c r="AL124">
        <v>81565.009999999995</v>
      </c>
      <c r="AM124" s="123">
        <f t="shared" si="11"/>
        <v>978773.23</v>
      </c>
      <c r="AN124" s="129">
        <f t="shared" si="12"/>
        <v>46170.46</v>
      </c>
      <c r="AO124" s="142">
        <f t="shared" si="13"/>
        <v>932602.77</v>
      </c>
      <c r="AP124" s="143">
        <f t="shared" si="14"/>
        <v>1484206.4</v>
      </c>
      <c r="AQ124" s="143">
        <f t="shared" si="15"/>
        <v>1335167.73</v>
      </c>
      <c r="AR124" s="125">
        <f t="shared" si="10"/>
        <v>149038.66999999993</v>
      </c>
    </row>
    <row r="125" spans="1:44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2237</v>
      </c>
      <c r="F125">
        <v>612708.66</v>
      </c>
      <c r="G125">
        <v>0</v>
      </c>
      <c r="H125">
        <v>194710.06</v>
      </c>
      <c r="K125">
        <v>260960.88</v>
      </c>
      <c r="L125">
        <v>453067.29</v>
      </c>
      <c r="P125">
        <v>53400</v>
      </c>
      <c r="R125">
        <v>0</v>
      </c>
      <c r="U125">
        <v>596494.93999999994</v>
      </c>
      <c r="V125">
        <v>-1414321.91</v>
      </c>
      <c r="W125">
        <v>2407634.36</v>
      </c>
      <c r="X125">
        <v>554101.87</v>
      </c>
      <c r="AB125">
        <v>337155</v>
      </c>
      <c r="AC125">
        <v>75450</v>
      </c>
      <c r="AD125">
        <v>534840</v>
      </c>
      <c r="AG125">
        <v>500814.59</v>
      </c>
      <c r="AH125">
        <v>15299.03</v>
      </c>
      <c r="AL125">
        <v>37513.75</v>
      </c>
      <c r="AM125" s="123">
        <f t="shared" si="11"/>
        <v>807418.72</v>
      </c>
      <c r="AN125" s="129">
        <f t="shared" si="12"/>
        <v>53400</v>
      </c>
      <c r="AO125" s="142">
        <f t="shared" si="13"/>
        <v>754018.72</v>
      </c>
      <c r="AP125" s="143">
        <f t="shared" si="14"/>
        <v>966706.87</v>
      </c>
      <c r="AQ125" s="143">
        <f t="shared" si="15"/>
        <v>1088467.3700000001</v>
      </c>
      <c r="AR125" s="125">
        <f t="shared" si="10"/>
        <v>-121760.50000000012</v>
      </c>
    </row>
    <row r="126" spans="1:44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2238</v>
      </c>
      <c r="F126">
        <v>487627.29</v>
      </c>
      <c r="G126">
        <v>0</v>
      </c>
      <c r="H126">
        <v>145532.38</v>
      </c>
      <c r="K126">
        <v>2044004.13</v>
      </c>
      <c r="L126">
        <v>70547.67</v>
      </c>
      <c r="O126">
        <v>15750</v>
      </c>
      <c r="P126">
        <v>58511</v>
      </c>
      <c r="R126">
        <v>1313.88</v>
      </c>
      <c r="V126">
        <v>-1008831.64</v>
      </c>
      <c r="W126">
        <v>3580405.02</v>
      </c>
      <c r="X126">
        <v>677225.37</v>
      </c>
      <c r="Y126">
        <v>120000</v>
      </c>
      <c r="AB126">
        <v>645438.5</v>
      </c>
      <c r="AC126">
        <v>74580</v>
      </c>
      <c r="AD126">
        <v>822017.5</v>
      </c>
      <c r="AG126">
        <v>502955.2</v>
      </c>
      <c r="AH126">
        <v>38461.03</v>
      </c>
      <c r="AL126">
        <v>53246.93</v>
      </c>
      <c r="AM126" s="123">
        <f t="shared" si="11"/>
        <v>633159.66999999993</v>
      </c>
      <c r="AN126" s="129">
        <f t="shared" si="12"/>
        <v>75574.880000000005</v>
      </c>
      <c r="AO126" s="142">
        <f t="shared" si="13"/>
        <v>557584.78999999992</v>
      </c>
      <c r="AP126" s="143">
        <f t="shared" si="14"/>
        <v>1517243.87</v>
      </c>
      <c r="AQ126" s="143">
        <f t="shared" si="15"/>
        <v>1416680.66</v>
      </c>
      <c r="AR126" s="125">
        <f t="shared" si="10"/>
        <v>100563.2100000002</v>
      </c>
    </row>
    <row r="127" spans="1:44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2239</v>
      </c>
      <c r="F127">
        <v>1475762.54</v>
      </c>
      <c r="G127">
        <v>98290</v>
      </c>
      <c r="H127">
        <v>149656.31</v>
      </c>
      <c r="K127">
        <v>43220.58</v>
      </c>
      <c r="L127">
        <v>35931.519999999997</v>
      </c>
      <c r="P127">
        <v>27675</v>
      </c>
      <c r="R127">
        <v>1700</v>
      </c>
      <c r="U127">
        <v>1388545.52</v>
      </c>
      <c r="V127">
        <v>-2041809.05</v>
      </c>
      <c r="W127">
        <v>2242898.44</v>
      </c>
      <c r="X127">
        <v>617323.06999999995</v>
      </c>
      <c r="AB127">
        <v>547450</v>
      </c>
      <c r="AC127">
        <v>36800</v>
      </c>
      <c r="AD127">
        <v>608875</v>
      </c>
      <c r="AE127">
        <v>6900</v>
      </c>
      <c r="AG127">
        <v>361529.53</v>
      </c>
      <c r="AH127">
        <v>40417.5</v>
      </c>
      <c r="AM127" s="123">
        <f t="shared" si="11"/>
        <v>1723708.85</v>
      </c>
      <c r="AN127" s="129">
        <f t="shared" si="12"/>
        <v>29375</v>
      </c>
      <c r="AO127" s="142">
        <f t="shared" si="13"/>
        <v>1694333.85</v>
      </c>
      <c r="AP127" s="143">
        <f t="shared" si="14"/>
        <v>1201573.0699999998</v>
      </c>
      <c r="AQ127" s="143">
        <f t="shared" si="15"/>
        <v>1017722.03</v>
      </c>
      <c r="AR127" s="125">
        <f t="shared" si="10"/>
        <v>183851.0399999998</v>
      </c>
    </row>
    <row r="128" spans="1:44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2240</v>
      </c>
      <c r="F128">
        <v>844316.42</v>
      </c>
      <c r="G128">
        <v>0</v>
      </c>
      <c r="H128">
        <v>119977.66</v>
      </c>
      <c r="K128">
        <v>-7200</v>
      </c>
      <c r="L128">
        <v>588845.22</v>
      </c>
      <c r="O128">
        <v>0</v>
      </c>
      <c r="P128">
        <v>39800.54</v>
      </c>
      <c r="R128">
        <v>303.5</v>
      </c>
      <c r="U128">
        <v>-4201086.74</v>
      </c>
      <c r="V128">
        <v>1543307.91</v>
      </c>
      <c r="W128">
        <v>3888577.4</v>
      </c>
      <c r="X128">
        <v>374648.17</v>
      </c>
      <c r="AB128">
        <v>710692.8</v>
      </c>
      <c r="AC128">
        <v>347750</v>
      </c>
      <c r="AD128">
        <v>759047.8</v>
      </c>
      <c r="AG128">
        <v>386038.63</v>
      </c>
      <c r="AH128">
        <v>6100</v>
      </c>
      <c r="AL128">
        <v>6867.85</v>
      </c>
      <c r="AM128" s="123">
        <f t="shared" si="11"/>
        <v>964294.08000000007</v>
      </c>
      <c r="AN128" s="129">
        <f t="shared" si="12"/>
        <v>40104.04</v>
      </c>
      <c r="AO128" s="142">
        <f t="shared" si="13"/>
        <v>924190.04</v>
      </c>
      <c r="AP128" s="143">
        <f t="shared" si="14"/>
        <v>1433090.97</v>
      </c>
      <c r="AQ128" s="143">
        <f t="shared" si="15"/>
        <v>1158054.2800000003</v>
      </c>
      <c r="AR128" s="125">
        <f t="shared" si="10"/>
        <v>275036.68999999971</v>
      </c>
    </row>
    <row r="129" spans="1:44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2241</v>
      </c>
      <c r="F129">
        <v>333315.53000000003</v>
      </c>
      <c r="G129">
        <v>32544.02</v>
      </c>
      <c r="H129">
        <v>119403.78</v>
      </c>
      <c r="K129">
        <v>2917605.5</v>
      </c>
      <c r="L129">
        <v>89940.35</v>
      </c>
      <c r="O129">
        <v>0</v>
      </c>
      <c r="P129">
        <v>38555</v>
      </c>
      <c r="R129">
        <v>0</v>
      </c>
      <c r="U129">
        <v>-3685446.22</v>
      </c>
      <c r="V129">
        <v>1498274.15</v>
      </c>
      <c r="W129">
        <v>6097995.7300000004</v>
      </c>
      <c r="X129">
        <v>564744.06000000006</v>
      </c>
      <c r="AB129">
        <v>397835.3</v>
      </c>
      <c r="AC129">
        <v>38200</v>
      </c>
      <c r="AD129">
        <v>603895.30000000005</v>
      </c>
      <c r="AF129">
        <v>2670</v>
      </c>
      <c r="AG129">
        <v>328761.67</v>
      </c>
      <c r="AH129">
        <v>161015.75</v>
      </c>
      <c r="AI129">
        <v>300000</v>
      </c>
      <c r="AL129">
        <v>61006.12</v>
      </c>
      <c r="AM129" s="123">
        <f t="shared" si="11"/>
        <v>485263.33000000007</v>
      </c>
      <c r="AN129" s="129">
        <f t="shared" si="12"/>
        <v>38555</v>
      </c>
      <c r="AO129" s="142">
        <f t="shared" si="13"/>
        <v>446708.33000000007</v>
      </c>
      <c r="AP129" s="143">
        <f t="shared" si="14"/>
        <v>1000779.3600000001</v>
      </c>
      <c r="AQ129" s="143">
        <f t="shared" si="15"/>
        <v>1457348.84</v>
      </c>
      <c r="AR129" s="125">
        <f t="shared" si="10"/>
        <v>-456569.48</v>
      </c>
    </row>
    <row r="130" spans="1:44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2242</v>
      </c>
      <c r="F130">
        <v>1589742.74</v>
      </c>
      <c r="G130">
        <v>341117</v>
      </c>
      <c r="H130">
        <v>541903.81999999995</v>
      </c>
      <c r="K130">
        <v>348821.04</v>
      </c>
      <c r="L130">
        <v>49330.93</v>
      </c>
      <c r="O130">
        <v>0</v>
      </c>
      <c r="P130">
        <v>93691.88</v>
      </c>
      <c r="R130">
        <v>6977.08</v>
      </c>
      <c r="V130">
        <v>-1295594.47</v>
      </c>
      <c r="W130">
        <v>3801437.29</v>
      </c>
      <c r="X130">
        <v>1589270.26</v>
      </c>
      <c r="AB130">
        <v>972933.5</v>
      </c>
      <c r="AC130">
        <v>78937.06</v>
      </c>
      <c r="AD130">
        <v>1336358.21</v>
      </c>
      <c r="AF130">
        <v>980</v>
      </c>
      <c r="AG130">
        <v>835696.45</v>
      </c>
      <c r="AH130">
        <v>22079.41</v>
      </c>
      <c r="AL130">
        <v>181623</v>
      </c>
      <c r="AM130" s="123">
        <f t="shared" si="11"/>
        <v>2472763.56</v>
      </c>
      <c r="AN130" s="129">
        <f t="shared" si="12"/>
        <v>100668.96</v>
      </c>
      <c r="AO130" s="142">
        <f t="shared" si="13"/>
        <v>2372094.6</v>
      </c>
      <c r="AP130" s="143">
        <f t="shared" si="14"/>
        <v>2641140.8199999998</v>
      </c>
      <c r="AQ130" s="143">
        <f t="shared" si="15"/>
        <v>2376737.0700000003</v>
      </c>
      <c r="AR130" s="125">
        <f t="shared" si="10"/>
        <v>264403.74999999953</v>
      </c>
    </row>
    <row r="131" spans="1:44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2243</v>
      </c>
      <c r="F131">
        <v>830324.34</v>
      </c>
      <c r="G131">
        <v>33142.660000000003</v>
      </c>
      <c r="H131">
        <v>227491.48</v>
      </c>
      <c r="K131">
        <v>301794.34999999998</v>
      </c>
      <c r="L131">
        <v>227094.03</v>
      </c>
      <c r="O131">
        <v>3900</v>
      </c>
      <c r="P131">
        <v>73057.7</v>
      </c>
      <c r="R131">
        <v>6550</v>
      </c>
      <c r="T131">
        <v>53200</v>
      </c>
      <c r="V131">
        <v>-716059.66</v>
      </c>
      <c r="W131">
        <v>2453088.7400000002</v>
      </c>
      <c r="X131">
        <v>786094.55</v>
      </c>
      <c r="AB131">
        <v>622407.25</v>
      </c>
      <c r="AC131">
        <v>97000</v>
      </c>
      <c r="AD131">
        <v>987400.03</v>
      </c>
      <c r="AE131">
        <v>10720</v>
      </c>
      <c r="AG131">
        <v>561600.44999999995</v>
      </c>
      <c r="AH131">
        <v>32681.75</v>
      </c>
      <c r="AL131">
        <v>166989.49</v>
      </c>
      <c r="AM131" s="123">
        <f t="shared" si="11"/>
        <v>1090958.48</v>
      </c>
      <c r="AN131" s="129">
        <f t="shared" si="12"/>
        <v>83507.7</v>
      </c>
      <c r="AO131" s="142">
        <f t="shared" si="13"/>
        <v>1007450.78</v>
      </c>
      <c r="AP131" s="143">
        <f t="shared" si="14"/>
        <v>1505501.8</v>
      </c>
      <c r="AQ131" s="143">
        <f t="shared" si="15"/>
        <v>1759391.72</v>
      </c>
      <c r="AR131" s="125">
        <f t="shared" ref="AR131:AR193" si="16">AP131-AQ131</f>
        <v>-253889.91999999993</v>
      </c>
    </row>
    <row r="132" spans="1:44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2244</v>
      </c>
      <c r="F132">
        <v>2017566.88</v>
      </c>
      <c r="G132">
        <v>143879.65</v>
      </c>
      <c r="H132">
        <v>710005.89</v>
      </c>
      <c r="K132">
        <v>222829.87</v>
      </c>
      <c r="L132">
        <v>603900.61</v>
      </c>
      <c r="O132">
        <v>0</v>
      </c>
      <c r="P132">
        <v>103730.51</v>
      </c>
      <c r="R132">
        <v>5455</v>
      </c>
      <c r="T132">
        <v>514000</v>
      </c>
      <c r="V132">
        <v>146838.9</v>
      </c>
      <c r="W132">
        <v>3154881.69</v>
      </c>
      <c r="X132">
        <v>1235123.1000000001</v>
      </c>
      <c r="Y132">
        <v>110</v>
      </c>
      <c r="AB132">
        <v>1176926.6000000001</v>
      </c>
      <c r="AC132">
        <v>218275</v>
      </c>
      <c r="AD132">
        <v>1410232.6</v>
      </c>
      <c r="AE132">
        <v>6660</v>
      </c>
      <c r="AG132">
        <v>1147937.47</v>
      </c>
      <c r="AH132">
        <v>81670.429999999993</v>
      </c>
      <c r="AL132">
        <v>210657.4</v>
      </c>
      <c r="AM132" s="123">
        <f t="shared" si="11"/>
        <v>2871452.42</v>
      </c>
      <c r="AN132" s="129">
        <f t="shared" si="12"/>
        <v>109185.51</v>
      </c>
      <c r="AO132" s="142">
        <f t="shared" si="13"/>
        <v>2762266.91</v>
      </c>
      <c r="AP132" s="143">
        <f t="shared" si="14"/>
        <v>2630434.7000000002</v>
      </c>
      <c r="AQ132" s="143">
        <f t="shared" si="15"/>
        <v>2857157.9000000004</v>
      </c>
      <c r="AR132" s="125">
        <f t="shared" si="16"/>
        <v>-226723.20000000019</v>
      </c>
    </row>
    <row r="133" spans="1:44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2245</v>
      </c>
      <c r="F133">
        <v>1260063.04</v>
      </c>
      <c r="G133">
        <v>127000</v>
      </c>
      <c r="H133">
        <v>94941.56</v>
      </c>
      <c r="K133">
        <v>73086.38</v>
      </c>
      <c r="L133">
        <v>676899.65</v>
      </c>
      <c r="O133">
        <v>0</v>
      </c>
      <c r="P133">
        <v>74025.22</v>
      </c>
      <c r="R133">
        <v>6281</v>
      </c>
      <c r="T133">
        <v>85875</v>
      </c>
      <c r="U133">
        <v>-132601.09</v>
      </c>
      <c r="V133">
        <v>1978302.07</v>
      </c>
      <c r="W133">
        <v>1192306.58</v>
      </c>
      <c r="X133">
        <v>967751.11</v>
      </c>
      <c r="Y133">
        <v>24000</v>
      </c>
      <c r="AB133">
        <v>1247439.3</v>
      </c>
      <c r="AC133">
        <v>185200</v>
      </c>
      <c r="AD133">
        <v>1658542.3</v>
      </c>
      <c r="AE133">
        <v>6360</v>
      </c>
      <c r="AG133">
        <v>1525630.98</v>
      </c>
      <c r="AH133">
        <v>61161.83</v>
      </c>
      <c r="AL133">
        <v>144893.45000000001</v>
      </c>
      <c r="AM133" s="123">
        <f t="shared" si="11"/>
        <v>1482004.6</v>
      </c>
      <c r="AN133" s="129">
        <f t="shared" si="12"/>
        <v>80306.22</v>
      </c>
      <c r="AO133" s="142">
        <f t="shared" si="13"/>
        <v>1401698.3800000001</v>
      </c>
      <c r="AP133" s="143">
        <f t="shared" si="14"/>
        <v>2424390.41</v>
      </c>
      <c r="AQ133" s="143">
        <f t="shared" si="15"/>
        <v>3396588.5600000005</v>
      </c>
      <c r="AR133" s="125">
        <f t="shared" si="16"/>
        <v>-972198.15000000037</v>
      </c>
    </row>
    <row r="134" spans="1:44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2246</v>
      </c>
      <c r="F134">
        <v>1386390.19</v>
      </c>
      <c r="G134">
        <v>92172</v>
      </c>
      <c r="H134">
        <v>179816.6</v>
      </c>
      <c r="K134">
        <v>343551.12</v>
      </c>
      <c r="L134">
        <v>195635.27</v>
      </c>
      <c r="O134">
        <v>0</v>
      </c>
      <c r="P134">
        <v>80445.070000000007</v>
      </c>
      <c r="R134">
        <v>3812.58</v>
      </c>
      <c r="V134">
        <v>453354.41</v>
      </c>
      <c r="W134">
        <v>2072080.16</v>
      </c>
      <c r="X134">
        <v>650599.43000000005</v>
      </c>
      <c r="AB134">
        <v>748805.5</v>
      </c>
      <c r="AC134">
        <v>70200</v>
      </c>
      <c r="AD134">
        <v>921254.5</v>
      </c>
      <c r="AG134">
        <v>801517.25</v>
      </c>
      <c r="AH134">
        <v>57586.47</v>
      </c>
      <c r="AL134">
        <v>101373.75</v>
      </c>
      <c r="AM134" s="123">
        <f t="shared" si="11"/>
        <v>1658378.79</v>
      </c>
      <c r="AN134" s="129">
        <f t="shared" si="12"/>
        <v>84257.650000000009</v>
      </c>
      <c r="AO134" s="142">
        <f t="shared" si="13"/>
        <v>1574121.1400000001</v>
      </c>
      <c r="AP134" s="143">
        <f t="shared" si="14"/>
        <v>1469604.9300000002</v>
      </c>
      <c r="AQ134" s="143">
        <f t="shared" si="15"/>
        <v>1881731.97</v>
      </c>
      <c r="AR134" s="125">
        <f t="shared" si="16"/>
        <v>-412127.0399999998</v>
      </c>
    </row>
    <row r="135" spans="1:44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2247</v>
      </c>
      <c r="F135">
        <v>1413915.79</v>
      </c>
      <c r="G135">
        <v>43300.7</v>
      </c>
      <c r="H135">
        <v>815661.02</v>
      </c>
      <c r="K135">
        <v>316557.65000000002</v>
      </c>
      <c r="L135">
        <v>185214.92</v>
      </c>
      <c r="O135">
        <v>30527</v>
      </c>
      <c r="P135">
        <v>132829.34</v>
      </c>
      <c r="R135">
        <v>4688</v>
      </c>
      <c r="T135">
        <v>18000</v>
      </c>
      <c r="V135">
        <v>-806170.46</v>
      </c>
      <c r="W135">
        <v>3517785.78</v>
      </c>
      <c r="X135">
        <v>2404389.66</v>
      </c>
      <c r="Y135">
        <v>15120</v>
      </c>
      <c r="AB135">
        <v>814450</v>
      </c>
      <c r="AC135">
        <v>68800</v>
      </c>
      <c r="AD135">
        <v>1092534</v>
      </c>
      <c r="AG135">
        <v>835407.87</v>
      </c>
      <c r="AH135">
        <v>14549.94</v>
      </c>
      <c r="AL135">
        <v>1483277.43</v>
      </c>
      <c r="AM135" s="123">
        <f t="shared" si="11"/>
        <v>2272877.5099999998</v>
      </c>
      <c r="AN135" s="129">
        <f t="shared" si="12"/>
        <v>168044.34</v>
      </c>
      <c r="AO135" s="142">
        <f t="shared" si="13"/>
        <v>2104833.17</v>
      </c>
      <c r="AP135" s="143">
        <f t="shared" si="14"/>
        <v>3302759.66</v>
      </c>
      <c r="AQ135" s="143">
        <f t="shared" si="15"/>
        <v>3425769.24</v>
      </c>
      <c r="AR135" s="125">
        <f t="shared" si="16"/>
        <v>-123009.58000000007</v>
      </c>
    </row>
    <row r="136" spans="1:44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2248</v>
      </c>
      <c r="F136">
        <v>852467.74</v>
      </c>
      <c r="G136">
        <v>61930.37</v>
      </c>
      <c r="H136">
        <v>48182.400000000001</v>
      </c>
      <c r="K136">
        <v>286528.01</v>
      </c>
      <c r="L136">
        <v>121559.73</v>
      </c>
      <c r="O136">
        <v>0</v>
      </c>
      <c r="P136">
        <v>62615.31</v>
      </c>
      <c r="R136">
        <v>2586</v>
      </c>
      <c r="T136">
        <v>33840</v>
      </c>
      <c r="V136">
        <v>-1006584.48</v>
      </c>
      <c r="W136">
        <v>2461639.23</v>
      </c>
      <c r="X136">
        <v>561591.02</v>
      </c>
      <c r="Y136">
        <v>138080</v>
      </c>
      <c r="AB136">
        <v>1018064.5</v>
      </c>
      <c r="AC136">
        <v>35600</v>
      </c>
      <c r="AD136">
        <v>1206688.5</v>
      </c>
      <c r="AE136">
        <v>3820</v>
      </c>
      <c r="AG136">
        <v>623461.68999999994</v>
      </c>
      <c r="AH136">
        <v>54971.28</v>
      </c>
      <c r="AL136">
        <v>47821.86</v>
      </c>
      <c r="AM136" s="123">
        <f t="shared" si="11"/>
        <v>962580.51</v>
      </c>
      <c r="AN136" s="129">
        <f t="shared" si="12"/>
        <v>65201.31</v>
      </c>
      <c r="AO136" s="142">
        <f t="shared" si="13"/>
        <v>897379.2</v>
      </c>
      <c r="AP136" s="143">
        <f t="shared" si="14"/>
        <v>1753335.52</v>
      </c>
      <c r="AQ136" s="143">
        <f t="shared" si="15"/>
        <v>1936763.33</v>
      </c>
      <c r="AR136" s="125">
        <f t="shared" si="16"/>
        <v>-183427.81000000006</v>
      </c>
    </row>
    <row r="137" spans="1:44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2249</v>
      </c>
      <c r="F137">
        <v>609465.68000000005</v>
      </c>
      <c r="G137">
        <v>31380.5</v>
      </c>
      <c r="H137">
        <v>66890.179999999993</v>
      </c>
      <c r="K137">
        <v>1413344.07</v>
      </c>
      <c r="L137">
        <v>210011.74</v>
      </c>
      <c r="O137">
        <v>8450</v>
      </c>
      <c r="P137">
        <v>281549.21000000002</v>
      </c>
      <c r="R137">
        <v>4434</v>
      </c>
      <c r="T137">
        <v>152819.5</v>
      </c>
      <c r="V137">
        <v>448645.82</v>
      </c>
      <c r="W137">
        <v>1490475.39</v>
      </c>
      <c r="X137">
        <v>624011.98</v>
      </c>
      <c r="Y137">
        <v>82500</v>
      </c>
      <c r="AB137">
        <v>778850</v>
      </c>
      <c r="AC137">
        <v>107662.5</v>
      </c>
      <c r="AD137">
        <v>995494.5</v>
      </c>
      <c r="AE137">
        <v>4000</v>
      </c>
      <c r="AG137">
        <v>484908.81</v>
      </c>
      <c r="AH137">
        <v>86972.7</v>
      </c>
      <c r="AL137">
        <v>76930.22</v>
      </c>
      <c r="AM137" s="123">
        <f t="shared" si="11"/>
        <v>707736.3600000001</v>
      </c>
      <c r="AN137" s="129">
        <f t="shared" si="12"/>
        <v>294433.21000000002</v>
      </c>
      <c r="AO137" s="142">
        <f t="shared" si="13"/>
        <v>413303.15000000008</v>
      </c>
      <c r="AP137" s="143">
        <f t="shared" si="14"/>
        <v>1593024.48</v>
      </c>
      <c r="AQ137" s="143">
        <f t="shared" si="15"/>
        <v>1648306.23</v>
      </c>
      <c r="AR137" s="125">
        <f t="shared" si="16"/>
        <v>-55281.75</v>
      </c>
    </row>
    <row r="138" spans="1:44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2250</v>
      </c>
      <c r="F138">
        <v>1323111.74</v>
      </c>
      <c r="G138">
        <v>69719.75</v>
      </c>
      <c r="H138">
        <v>435023.91</v>
      </c>
      <c r="K138">
        <v>997646.78</v>
      </c>
      <c r="L138">
        <v>648824.12</v>
      </c>
      <c r="O138">
        <v>0</v>
      </c>
      <c r="P138">
        <v>107698.48</v>
      </c>
      <c r="R138">
        <v>11701.25</v>
      </c>
      <c r="T138">
        <v>172200</v>
      </c>
      <c r="V138">
        <v>8401.36</v>
      </c>
      <c r="W138">
        <v>3529981.97</v>
      </c>
      <c r="X138">
        <v>1591639.52</v>
      </c>
      <c r="Y138">
        <v>9000</v>
      </c>
      <c r="AB138">
        <v>1173427.5</v>
      </c>
      <c r="AC138">
        <v>14400</v>
      </c>
      <c r="AD138">
        <v>1622823.5</v>
      </c>
      <c r="AE138">
        <v>10000</v>
      </c>
      <c r="AG138">
        <v>1176155.47</v>
      </c>
      <c r="AH138">
        <v>81434.399999999994</v>
      </c>
      <c r="AL138">
        <v>253710.41</v>
      </c>
      <c r="AM138" s="123">
        <f t="shared" si="11"/>
        <v>1827855.4</v>
      </c>
      <c r="AN138" s="129">
        <f t="shared" si="12"/>
        <v>119399.73</v>
      </c>
      <c r="AO138" s="142">
        <f t="shared" si="13"/>
        <v>1708455.67</v>
      </c>
      <c r="AP138" s="143">
        <f t="shared" si="14"/>
        <v>2788467.02</v>
      </c>
      <c r="AQ138" s="143">
        <f t="shared" si="15"/>
        <v>3144123.78</v>
      </c>
      <c r="AR138" s="125">
        <f t="shared" si="16"/>
        <v>-355656.75999999978</v>
      </c>
    </row>
    <row r="139" spans="1:44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2251</v>
      </c>
      <c r="F139">
        <v>1035386.23</v>
      </c>
      <c r="G139">
        <v>262963.75</v>
      </c>
      <c r="H139">
        <v>234989.67</v>
      </c>
      <c r="K139">
        <v>273059.08</v>
      </c>
      <c r="L139">
        <v>252127.17</v>
      </c>
      <c r="O139">
        <v>0</v>
      </c>
      <c r="P139">
        <v>78835</v>
      </c>
      <c r="R139">
        <v>2892.99</v>
      </c>
      <c r="T139">
        <v>21000</v>
      </c>
      <c r="V139">
        <v>694158.4</v>
      </c>
      <c r="W139">
        <v>1467910.57</v>
      </c>
      <c r="X139">
        <v>1687918.64</v>
      </c>
      <c r="Y139">
        <v>36000</v>
      </c>
      <c r="AB139">
        <v>667256</v>
      </c>
      <c r="AC139">
        <v>47700</v>
      </c>
      <c r="AD139">
        <v>870294</v>
      </c>
      <c r="AF139">
        <v>12030</v>
      </c>
      <c r="AG139">
        <v>647083.23</v>
      </c>
      <c r="AH139">
        <v>31043.97</v>
      </c>
      <c r="AL139">
        <v>1084694.5</v>
      </c>
      <c r="AM139" s="123">
        <f t="shared" ref="AM139:AM202" si="17">SUM(F139:I139)</f>
        <v>1533339.65</v>
      </c>
      <c r="AN139" s="129">
        <f t="shared" ref="AN139:AN202" si="18">SUM(O139:S139)</f>
        <v>81727.990000000005</v>
      </c>
      <c r="AO139" s="142">
        <f t="shared" ref="AO139:AO202" si="19">AM139-AN139</f>
        <v>1451611.66</v>
      </c>
      <c r="AP139" s="143">
        <f t="shared" ref="AP139:AP202" si="20">SUM(X139:AC139)</f>
        <v>2438874.6399999997</v>
      </c>
      <c r="AQ139" s="143">
        <f t="shared" ref="AQ139:AQ202" si="21">SUM(AD139:AL139)</f>
        <v>2645145.7000000002</v>
      </c>
      <c r="AR139" s="125">
        <f t="shared" si="16"/>
        <v>-206271.06000000052</v>
      </c>
    </row>
    <row r="140" spans="1:44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2252</v>
      </c>
      <c r="F140">
        <v>922452.74</v>
      </c>
      <c r="G140">
        <v>44950.75</v>
      </c>
      <c r="H140">
        <v>78391.81</v>
      </c>
      <c r="K140">
        <v>193446.64</v>
      </c>
      <c r="L140">
        <v>206196.35</v>
      </c>
      <c r="O140">
        <v>16180</v>
      </c>
      <c r="P140">
        <v>72481.69</v>
      </c>
      <c r="R140">
        <v>3609.59</v>
      </c>
      <c r="T140">
        <v>16000</v>
      </c>
      <c r="V140">
        <v>907685.23</v>
      </c>
      <c r="W140">
        <v>431311.75</v>
      </c>
      <c r="X140">
        <v>1451804.96</v>
      </c>
      <c r="Y140">
        <v>40000</v>
      </c>
      <c r="AB140">
        <v>598657.5</v>
      </c>
      <c r="AC140">
        <v>28400</v>
      </c>
      <c r="AD140">
        <v>835785.5</v>
      </c>
      <c r="AG140">
        <v>569801.93000000005</v>
      </c>
      <c r="AH140">
        <v>28892.75</v>
      </c>
      <c r="AL140">
        <v>686212.25</v>
      </c>
      <c r="AM140" s="123">
        <f t="shared" si="17"/>
        <v>1045795.3</v>
      </c>
      <c r="AN140" s="129">
        <f t="shared" si="18"/>
        <v>92271.28</v>
      </c>
      <c r="AO140" s="142">
        <f t="shared" si="19"/>
        <v>953524.02</v>
      </c>
      <c r="AP140" s="143">
        <f t="shared" si="20"/>
        <v>2118862.46</v>
      </c>
      <c r="AQ140" s="143">
        <f t="shared" si="21"/>
        <v>2120692.4300000002</v>
      </c>
      <c r="AR140" s="125">
        <f t="shared" si="16"/>
        <v>-1829.9700000002049</v>
      </c>
    </row>
    <row r="141" spans="1:44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2253</v>
      </c>
      <c r="F141">
        <v>848266.93</v>
      </c>
      <c r="G141">
        <v>44815.6</v>
      </c>
      <c r="H141">
        <v>295549.67</v>
      </c>
      <c r="K141">
        <v>357688.05</v>
      </c>
      <c r="L141">
        <v>424464.27</v>
      </c>
      <c r="O141">
        <v>5000</v>
      </c>
      <c r="P141">
        <v>66767.199999999997</v>
      </c>
      <c r="R141">
        <v>2856</v>
      </c>
      <c r="V141">
        <v>-70997.13</v>
      </c>
      <c r="W141">
        <v>2115546</v>
      </c>
      <c r="X141">
        <v>704539.89</v>
      </c>
      <c r="Y141">
        <v>67700</v>
      </c>
      <c r="AB141">
        <v>737800</v>
      </c>
      <c r="AC141">
        <v>26800</v>
      </c>
      <c r="AD141">
        <v>891679.99</v>
      </c>
      <c r="AE141">
        <v>10120</v>
      </c>
      <c r="AG141">
        <v>630088.32999999996</v>
      </c>
      <c r="AH141">
        <v>60898.16</v>
      </c>
      <c r="AL141">
        <v>92440.960000000006</v>
      </c>
      <c r="AM141" s="123">
        <f t="shared" si="17"/>
        <v>1188632.2</v>
      </c>
      <c r="AN141" s="129">
        <f t="shared" si="18"/>
        <v>74623.199999999997</v>
      </c>
      <c r="AO141" s="142">
        <f t="shared" si="19"/>
        <v>1114009</v>
      </c>
      <c r="AP141" s="143">
        <f t="shared" si="20"/>
        <v>1536839.8900000001</v>
      </c>
      <c r="AQ141" s="143">
        <f t="shared" si="21"/>
        <v>1685227.4399999997</v>
      </c>
      <c r="AR141" s="125">
        <f t="shared" si="16"/>
        <v>-148387.54999999958</v>
      </c>
    </row>
    <row r="142" spans="1:44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2254</v>
      </c>
      <c r="F142">
        <v>105617.64</v>
      </c>
      <c r="G142">
        <v>28975.74</v>
      </c>
      <c r="H142">
        <v>237157.92</v>
      </c>
      <c r="K142">
        <v>686010.96</v>
      </c>
      <c r="L142">
        <v>158563.66</v>
      </c>
      <c r="O142">
        <v>0</v>
      </c>
      <c r="P142">
        <v>86918.15</v>
      </c>
      <c r="R142">
        <v>4399.95</v>
      </c>
      <c r="V142">
        <v>-1105322.47</v>
      </c>
      <c r="W142">
        <v>2263113.85</v>
      </c>
      <c r="X142">
        <v>683954.95</v>
      </c>
      <c r="AB142">
        <v>555612</v>
      </c>
      <c r="AC142">
        <v>164900</v>
      </c>
      <c r="AD142">
        <v>781855.67</v>
      </c>
      <c r="AG142">
        <v>487720.62</v>
      </c>
      <c r="AH142">
        <v>39668.050000000003</v>
      </c>
      <c r="AL142">
        <v>128006.17</v>
      </c>
      <c r="AM142" s="123">
        <f t="shared" si="17"/>
        <v>371751.30000000005</v>
      </c>
      <c r="AN142" s="129">
        <f t="shared" si="18"/>
        <v>91318.099999999991</v>
      </c>
      <c r="AO142" s="142">
        <f t="shared" si="19"/>
        <v>280433.20000000007</v>
      </c>
      <c r="AP142" s="143">
        <f t="shared" si="20"/>
        <v>1404466.95</v>
      </c>
      <c r="AQ142" s="143">
        <f t="shared" si="21"/>
        <v>1437250.51</v>
      </c>
      <c r="AR142" s="125">
        <f t="shared" si="16"/>
        <v>-32783.560000000056</v>
      </c>
    </row>
    <row r="143" spans="1:44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2255</v>
      </c>
      <c r="F143">
        <v>929886.13</v>
      </c>
      <c r="G143">
        <v>213958.28</v>
      </c>
      <c r="H143">
        <v>571811.38</v>
      </c>
      <c r="K143">
        <v>520726.18</v>
      </c>
      <c r="L143">
        <v>318223.09000000003</v>
      </c>
      <c r="O143">
        <v>2000</v>
      </c>
      <c r="P143">
        <v>181509.2</v>
      </c>
      <c r="Q143">
        <v>354000</v>
      </c>
      <c r="R143">
        <v>13270.69</v>
      </c>
      <c r="T143">
        <v>148490</v>
      </c>
      <c r="V143">
        <v>-775780.48</v>
      </c>
      <c r="W143">
        <v>2512572.4500000002</v>
      </c>
      <c r="X143">
        <v>1102981.93</v>
      </c>
      <c r="Y143">
        <v>7600</v>
      </c>
      <c r="AB143">
        <v>955762.5</v>
      </c>
      <c r="AC143">
        <v>82200</v>
      </c>
      <c r="AD143">
        <v>1275259.5</v>
      </c>
      <c r="AG143">
        <v>483791.08</v>
      </c>
      <c r="AH143">
        <v>40053.39</v>
      </c>
      <c r="AL143">
        <v>230897.26</v>
      </c>
      <c r="AM143" s="123">
        <f t="shared" si="17"/>
        <v>1715655.79</v>
      </c>
      <c r="AN143" s="129">
        <f t="shared" si="18"/>
        <v>550779.8899999999</v>
      </c>
      <c r="AO143" s="142">
        <f t="shared" si="19"/>
        <v>1164875.9000000001</v>
      </c>
      <c r="AP143" s="143">
        <f t="shared" si="20"/>
        <v>2148544.4299999997</v>
      </c>
      <c r="AQ143" s="143">
        <f t="shared" si="21"/>
        <v>2030001.23</v>
      </c>
      <c r="AR143" s="125">
        <f t="shared" si="16"/>
        <v>118543.19999999972</v>
      </c>
    </row>
    <row r="144" spans="1:44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2256</v>
      </c>
      <c r="F144">
        <v>2136598.91</v>
      </c>
      <c r="G144">
        <v>206209.67</v>
      </c>
      <c r="H144">
        <v>175411.02</v>
      </c>
      <c r="K144">
        <v>1410084.68</v>
      </c>
      <c r="L144">
        <v>331164.40999999997</v>
      </c>
      <c r="O144">
        <v>66000</v>
      </c>
      <c r="P144">
        <v>114805.16</v>
      </c>
      <c r="R144">
        <v>5131.45</v>
      </c>
      <c r="V144">
        <v>2963498.95</v>
      </c>
      <c r="W144">
        <v>1298036.29</v>
      </c>
      <c r="X144">
        <v>1040871.07</v>
      </c>
      <c r="Y144">
        <v>13500</v>
      </c>
      <c r="AB144">
        <v>638967.80000000005</v>
      </c>
      <c r="AC144">
        <v>62100</v>
      </c>
      <c r="AD144">
        <v>936254.8</v>
      </c>
      <c r="AE144">
        <v>18560</v>
      </c>
      <c r="AG144">
        <v>741513.96</v>
      </c>
      <c r="AH144">
        <v>115370.41</v>
      </c>
      <c r="AL144">
        <v>131742.85999999999</v>
      </c>
      <c r="AM144" s="123">
        <f t="shared" si="17"/>
        <v>2518219.6</v>
      </c>
      <c r="AN144" s="129">
        <f t="shared" si="18"/>
        <v>185936.61000000002</v>
      </c>
      <c r="AO144" s="142">
        <f t="shared" si="19"/>
        <v>2332282.9900000002</v>
      </c>
      <c r="AP144" s="143">
        <f t="shared" si="20"/>
        <v>1755438.8699999999</v>
      </c>
      <c r="AQ144" s="143">
        <f t="shared" si="21"/>
        <v>1943442.0299999998</v>
      </c>
      <c r="AR144" s="125">
        <f t="shared" si="16"/>
        <v>-188003.15999999992</v>
      </c>
    </row>
    <row r="145" spans="1:44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2257</v>
      </c>
      <c r="F145">
        <v>429774.23</v>
      </c>
      <c r="G145">
        <v>91543.42</v>
      </c>
      <c r="H145">
        <v>326101.96000000002</v>
      </c>
      <c r="K145">
        <v>528696.73</v>
      </c>
      <c r="L145">
        <v>103412.9</v>
      </c>
      <c r="O145">
        <v>4300</v>
      </c>
      <c r="P145">
        <v>65135.199999999997</v>
      </c>
      <c r="R145">
        <v>0</v>
      </c>
      <c r="V145">
        <v>-249117.93</v>
      </c>
      <c r="W145">
        <v>1854562.35</v>
      </c>
      <c r="X145">
        <v>526473.47</v>
      </c>
      <c r="AB145">
        <v>424221</v>
      </c>
      <c r="AC145">
        <v>43521.599999999999</v>
      </c>
      <c r="AD145">
        <v>570922</v>
      </c>
      <c r="AE145">
        <v>7392</v>
      </c>
      <c r="AG145">
        <v>439734.14</v>
      </c>
      <c r="AH145">
        <v>124584.56</v>
      </c>
      <c r="AL145">
        <v>46933.75</v>
      </c>
      <c r="AM145" s="123">
        <f t="shared" si="17"/>
        <v>847419.61</v>
      </c>
      <c r="AN145" s="129">
        <f t="shared" si="18"/>
        <v>69435.199999999997</v>
      </c>
      <c r="AO145" s="142">
        <f t="shared" si="19"/>
        <v>777984.41</v>
      </c>
      <c r="AP145" s="143">
        <f t="shared" si="20"/>
        <v>994216.07</v>
      </c>
      <c r="AQ145" s="143">
        <f t="shared" si="21"/>
        <v>1189566.45</v>
      </c>
      <c r="AR145" s="125">
        <f t="shared" si="16"/>
        <v>-195350.38</v>
      </c>
    </row>
    <row r="146" spans="1:44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2258</v>
      </c>
      <c r="F146">
        <v>1832635.23</v>
      </c>
      <c r="G146">
        <v>113916.12</v>
      </c>
      <c r="H146">
        <v>512396.66</v>
      </c>
      <c r="K146">
        <v>324075.14</v>
      </c>
      <c r="L146">
        <v>598263.32999999996</v>
      </c>
      <c r="O146">
        <v>4410</v>
      </c>
      <c r="P146">
        <v>74420</v>
      </c>
      <c r="R146">
        <v>2862</v>
      </c>
      <c r="V146">
        <v>-686669.05</v>
      </c>
      <c r="W146">
        <v>3974625.34</v>
      </c>
      <c r="X146">
        <v>1308243.77</v>
      </c>
      <c r="AB146">
        <v>930968.5</v>
      </c>
      <c r="AC146">
        <v>120886.8</v>
      </c>
      <c r="AD146">
        <v>1263533.5</v>
      </c>
      <c r="AE146">
        <v>11480</v>
      </c>
      <c r="AG146">
        <v>917196.85</v>
      </c>
      <c r="AH146">
        <v>101815.61</v>
      </c>
      <c r="AL146">
        <v>54434.92</v>
      </c>
      <c r="AM146" s="123">
        <f t="shared" si="17"/>
        <v>2458948.0100000002</v>
      </c>
      <c r="AN146" s="129">
        <f t="shared" si="18"/>
        <v>81692</v>
      </c>
      <c r="AO146" s="142">
        <f t="shared" si="19"/>
        <v>2377256.0100000002</v>
      </c>
      <c r="AP146" s="143">
        <f t="shared" si="20"/>
        <v>2360099.0699999998</v>
      </c>
      <c r="AQ146" s="143">
        <f t="shared" si="21"/>
        <v>2348460.88</v>
      </c>
      <c r="AR146" s="125">
        <f t="shared" si="16"/>
        <v>11638.189999999944</v>
      </c>
    </row>
    <row r="147" spans="1:44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2259</v>
      </c>
      <c r="F147">
        <v>424949.01</v>
      </c>
      <c r="G147">
        <v>44494.7</v>
      </c>
      <c r="H147">
        <v>69629.55</v>
      </c>
      <c r="K147">
        <v>841465.37</v>
      </c>
      <c r="L147">
        <v>340334.45</v>
      </c>
      <c r="O147">
        <v>5000</v>
      </c>
      <c r="P147">
        <v>59943.3</v>
      </c>
      <c r="R147">
        <v>1117</v>
      </c>
      <c r="V147">
        <v>1909508.03</v>
      </c>
      <c r="X147">
        <v>426796.77</v>
      </c>
      <c r="AB147">
        <v>399378</v>
      </c>
      <c r="AC147">
        <v>66404</v>
      </c>
      <c r="AD147">
        <v>531829</v>
      </c>
      <c r="AE147">
        <v>3570</v>
      </c>
      <c r="AF147">
        <v>7702</v>
      </c>
      <c r="AG147">
        <v>451427.58</v>
      </c>
      <c r="AH147">
        <v>102033.44</v>
      </c>
      <c r="AI147">
        <v>25000</v>
      </c>
      <c r="AL147">
        <v>25712</v>
      </c>
      <c r="AM147" s="123">
        <f t="shared" si="17"/>
        <v>539073.26</v>
      </c>
      <c r="AN147" s="129">
        <f t="shared" si="18"/>
        <v>66060.3</v>
      </c>
      <c r="AO147" s="142">
        <f t="shared" si="19"/>
        <v>473012.96</v>
      </c>
      <c r="AP147" s="143">
        <f t="shared" si="20"/>
        <v>892578.77</v>
      </c>
      <c r="AQ147" s="143">
        <f t="shared" si="21"/>
        <v>1147274.02</v>
      </c>
      <c r="AR147" s="125">
        <f t="shared" si="16"/>
        <v>-254695.25</v>
      </c>
    </row>
    <row r="148" spans="1:44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2260</v>
      </c>
      <c r="F148">
        <v>1685228.02</v>
      </c>
      <c r="G148">
        <v>194633.44</v>
      </c>
      <c r="H148">
        <v>53500</v>
      </c>
      <c r="K148">
        <v>423447.15</v>
      </c>
      <c r="L148">
        <v>426038.92</v>
      </c>
      <c r="O148">
        <v>7530</v>
      </c>
      <c r="P148">
        <v>63050</v>
      </c>
      <c r="R148">
        <v>7822</v>
      </c>
      <c r="V148">
        <v>-36482.85</v>
      </c>
      <c r="W148">
        <v>2538450.7999999998</v>
      </c>
      <c r="X148">
        <v>1081149.21</v>
      </c>
      <c r="AB148">
        <v>924892.54</v>
      </c>
      <c r="AC148">
        <v>31736.400000000001</v>
      </c>
      <c r="AD148">
        <v>1186806.54</v>
      </c>
      <c r="AG148">
        <v>543464.71</v>
      </c>
      <c r="AH148">
        <v>61294.74</v>
      </c>
      <c r="AL148">
        <v>43734.58</v>
      </c>
      <c r="AM148" s="123">
        <f t="shared" si="17"/>
        <v>1933361.46</v>
      </c>
      <c r="AN148" s="129">
        <f t="shared" si="18"/>
        <v>78402</v>
      </c>
      <c r="AO148" s="142">
        <f t="shared" si="19"/>
        <v>1854959.46</v>
      </c>
      <c r="AP148" s="143">
        <f t="shared" si="20"/>
        <v>2037778.15</v>
      </c>
      <c r="AQ148" s="143">
        <f t="shared" si="21"/>
        <v>1835300.57</v>
      </c>
      <c r="AR148" s="125">
        <f t="shared" si="16"/>
        <v>202477.57999999984</v>
      </c>
    </row>
    <row r="149" spans="1:44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2261</v>
      </c>
      <c r="F149">
        <v>1490918.52</v>
      </c>
      <c r="G149">
        <v>346457.63</v>
      </c>
      <c r="H149">
        <v>367906.16</v>
      </c>
      <c r="K149">
        <v>700318.93</v>
      </c>
      <c r="L149">
        <v>120715.43</v>
      </c>
      <c r="O149">
        <v>5000</v>
      </c>
      <c r="P149">
        <v>90054.56</v>
      </c>
      <c r="R149">
        <v>0</v>
      </c>
      <c r="V149">
        <v>98844.51</v>
      </c>
      <c r="W149">
        <v>3053279.47</v>
      </c>
      <c r="X149">
        <v>878635.29</v>
      </c>
      <c r="AB149">
        <v>942461.68</v>
      </c>
      <c r="AC149">
        <v>80622</v>
      </c>
      <c r="AD149">
        <v>1215251.68</v>
      </c>
      <c r="AE149">
        <v>7780</v>
      </c>
      <c r="AG149">
        <v>664666.29</v>
      </c>
      <c r="AH149">
        <v>60931.86</v>
      </c>
      <c r="AL149">
        <v>173951.01</v>
      </c>
      <c r="AM149" s="123">
        <f t="shared" si="17"/>
        <v>2205282.31</v>
      </c>
      <c r="AN149" s="129">
        <f t="shared" si="18"/>
        <v>95054.56</v>
      </c>
      <c r="AO149" s="142">
        <f t="shared" si="19"/>
        <v>2110227.75</v>
      </c>
      <c r="AP149" s="143">
        <f t="shared" si="20"/>
        <v>1901718.9700000002</v>
      </c>
      <c r="AQ149" s="143">
        <f t="shared" si="21"/>
        <v>2122580.84</v>
      </c>
      <c r="AR149" s="125">
        <f t="shared" si="16"/>
        <v>-220861.86999999965</v>
      </c>
    </row>
    <row r="150" spans="1:44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2262</v>
      </c>
      <c r="F150">
        <v>1688004.5</v>
      </c>
      <c r="G150">
        <v>65228.82</v>
      </c>
      <c r="H150">
        <v>134516.20000000001</v>
      </c>
      <c r="K150">
        <v>180471.21</v>
      </c>
      <c r="L150">
        <v>198271.69</v>
      </c>
      <c r="O150">
        <v>4900</v>
      </c>
      <c r="P150">
        <v>58650</v>
      </c>
      <c r="R150">
        <v>0</v>
      </c>
      <c r="V150">
        <v>694374.65</v>
      </c>
      <c r="W150">
        <v>1819262.69</v>
      </c>
      <c r="X150">
        <v>532803.82999999996</v>
      </c>
      <c r="Y150">
        <v>66000</v>
      </c>
      <c r="Z150">
        <v>80</v>
      </c>
      <c r="AB150">
        <v>569656.5</v>
      </c>
      <c r="AC150">
        <v>25362</v>
      </c>
      <c r="AD150">
        <v>888381.5</v>
      </c>
      <c r="AE150">
        <v>8660</v>
      </c>
      <c r="AG150">
        <v>460192.2</v>
      </c>
      <c r="AH150">
        <v>25085.05</v>
      </c>
      <c r="AL150">
        <v>122278.5</v>
      </c>
      <c r="AM150" s="123">
        <f t="shared" si="17"/>
        <v>1887749.52</v>
      </c>
      <c r="AN150" s="129">
        <f t="shared" si="18"/>
        <v>63550</v>
      </c>
      <c r="AO150" s="142">
        <f t="shared" si="19"/>
        <v>1824199.52</v>
      </c>
      <c r="AP150" s="143">
        <f t="shared" si="20"/>
        <v>1193902.33</v>
      </c>
      <c r="AQ150" s="143">
        <f t="shared" si="21"/>
        <v>1504597.25</v>
      </c>
      <c r="AR150" s="125">
        <f t="shared" si="16"/>
        <v>-310694.91999999993</v>
      </c>
    </row>
    <row r="151" spans="1:44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2263</v>
      </c>
      <c r="F151">
        <v>756642.09</v>
      </c>
      <c r="G151">
        <v>112493.15</v>
      </c>
      <c r="H151">
        <v>780935.34</v>
      </c>
      <c r="K151">
        <v>492442.47</v>
      </c>
      <c r="L151">
        <v>348330.35</v>
      </c>
      <c r="O151">
        <v>7000</v>
      </c>
      <c r="P151">
        <v>51302.01</v>
      </c>
      <c r="R151">
        <v>0</v>
      </c>
      <c r="V151">
        <v>-94197.98</v>
      </c>
      <c r="W151">
        <v>2522678.58</v>
      </c>
      <c r="X151">
        <v>1136052.26</v>
      </c>
      <c r="AB151">
        <v>1034537</v>
      </c>
      <c r="AC151">
        <v>44818</v>
      </c>
      <c r="AD151">
        <v>1325807</v>
      </c>
      <c r="AE151">
        <v>22294</v>
      </c>
      <c r="AG151">
        <v>748564.19</v>
      </c>
      <c r="AH151">
        <v>70117.61</v>
      </c>
      <c r="AL151">
        <v>44563.67</v>
      </c>
      <c r="AM151" s="123">
        <f t="shared" si="17"/>
        <v>1650070.58</v>
      </c>
      <c r="AN151" s="129">
        <f t="shared" si="18"/>
        <v>58302.01</v>
      </c>
      <c r="AO151" s="142">
        <f t="shared" si="19"/>
        <v>1591768.57</v>
      </c>
      <c r="AP151" s="143">
        <f t="shared" si="20"/>
        <v>2215407.2599999998</v>
      </c>
      <c r="AQ151" s="143">
        <f t="shared" si="21"/>
        <v>2211346.4699999997</v>
      </c>
      <c r="AR151" s="125">
        <f t="shared" si="16"/>
        <v>4060.7900000000373</v>
      </c>
    </row>
    <row r="152" spans="1:44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2264</v>
      </c>
      <c r="F152">
        <v>383698.84</v>
      </c>
      <c r="G152">
        <v>7753.8</v>
      </c>
      <c r="H152">
        <v>116061.44</v>
      </c>
      <c r="K152">
        <v>456151.98</v>
      </c>
      <c r="L152">
        <v>266667.40000000002</v>
      </c>
      <c r="O152">
        <v>109700</v>
      </c>
      <c r="P152">
        <v>76422.649999999994</v>
      </c>
      <c r="R152">
        <v>0</v>
      </c>
      <c r="V152">
        <v>-3541623.71</v>
      </c>
      <c r="W152">
        <v>4801199.47</v>
      </c>
      <c r="X152">
        <v>548992.22</v>
      </c>
      <c r="Y152">
        <v>144000</v>
      </c>
      <c r="AB152">
        <v>618443.23</v>
      </c>
      <c r="AC152">
        <v>120723.2</v>
      </c>
      <c r="AD152">
        <v>867242.23</v>
      </c>
      <c r="AG152">
        <v>665300.49</v>
      </c>
      <c r="AH152">
        <v>72760.88</v>
      </c>
      <c r="AL152">
        <v>42220</v>
      </c>
      <c r="AM152" s="123">
        <f t="shared" si="17"/>
        <v>507514.08</v>
      </c>
      <c r="AN152" s="129">
        <f t="shared" si="18"/>
        <v>186122.65</v>
      </c>
      <c r="AO152" s="142">
        <f t="shared" si="19"/>
        <v>321391.43000000005</v>
      </c>
      <c r="AP152" s="143">
        <f t="shared" si="20"/>
        <v>1432158.65</v>
      </c>
      <c r="AQ152" s="143">
        <f t="shared" si="21"/>
        <v>1647523.6</v>
      </c>
      <c r="AR152" s="125">
        <f t="shared" si="16"/>
        <v>-215364.95000000019</v>
      </c>
    </row>
    <row r="153" spans="1:44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2265</v>
      </c>
      <c r="F153">
        <v>714879.61</v>
      </c>
      <c r="G153">
        <v>55361.55</v>
      </c>
      <c r="H153">
        <v>149791.01</v>
      </c>
      <c r="K153">
        <v>474028.27</v>
      </c>
      <c r="L153">
        <v>221667.61</v>
      </c>
      <c r="O153">
        <v>3000</v>
      </c>
      <c r="P153">
        <v>93248.2</v>
      </c>
      <c r="R153">
        <v>2284.52</v>
      </c>
      <c r="V153">
        <v>-3866875.3</v>
      </c>
      <c r="W153">
        <v>5209136.26</v>
      </c>
      <c r="X153">
        <v>813299.55</v>
      </c>
      <c r="Y153">
        <v>180898</v>
      </c>
      <c r="AB153">
        <v>810880</v>
      </c>
      <c r="AC153">
        <v>93507.199999999997</v>
      </c>
      <c r="AD153">
        <v>1049901</v>
      </c>
      <c r="AE153">
        <v>27416</v>
      </c>
      <c r="AG153">
        <v>515249.86</v>
      </c>
      <c r="AH153">
        <v>88117.119999999995</v>
      </c>
      <c r="AL153">
        <v>42966.400000000001</v>
      </c>
      <c r="AM153" s="123">
        <f t="shared" si="17"/>
        <v>920032.17</v>
      </c>
      <c r="AN153" s="129">
        <f t="shared" si="18"/>
        <v>98532.72</v>
      </c>
      <c r="AO153" s="142">
        <f t="shared" si="19"/>
        <v>821499.45000000007</v>
      </c>
      <c r="AP153" s="143">
        <f t="shared" si="20"/>
        <v>1898584.75</v>
      </c>
      <c r="AQ153" s="143">
        <f t="shared" si="21"/>
        <v>1723650.38</v>
      </c>
      <c r="AR153" s="125">
        <f t="shared" si="16"/>
        <v>174934.37000000011</v>
      </c>
    </row>
    <row r="154" spans="1:44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2266</v>
      </c>
      <c r="F154">
        <v>867012.8</v>
      </c>
      <c r="G154">
        <v>71389.73</v>
      </c>
      <c r="H154">
        <v>485933.09</v>
      </c>
      <c r="K154">
        <v>306064.24</v>
      </c>
      <c r="L154">
        <v>336322.26</v>
      </c>
      <c r="O154">
        <v>4500</v>
      </c>
      <c r="P154">
        <v>55995</v>
      </c>
      <c r="R154">
        <v>0</v>
      </c>
      <c r="V154">
        <v>-383489.61</v>
      </c>
      <c r="W154">
        <v>2453318.4700000002</v>
      </c>
      <c r="X154">
        <v>551373.56999999995</v>
      </c>
      <c r="Y154">
        <v>102000</v>
      </c>
      <c r="AB154">
        <v>662245.5</v>
      </c>
      <c r="AC154">
        <v>53028.65</v>
      </c>
      <c r="AD154">
        <v>858423.75</v>
      </c>
      <c r="AE154">
        <v>7300</v>
      </c>
      <c r="AG154">
        <v>432186</v>
      </c>
      <c r="AH154">
        <v>75907.81</v>
      </c>
      <c r="AL154">
        <v>58431.9</v>
      </c>
      <c r="AM154" s="123">
        <f t="shared" si="17"/>
        <v>1424335.62</v>
      </c>
      <c r="AN154" s="129">
        <f t="shared" si="18"/>
        <v>60495</v>
      </c>
      <c r="AO154" s="142">
        <f t="shared" si="19"/>
        <v>1363840.62</v>
      </c>
      <c r="AP154" s="143">
        <f t="shared" si="20"/>
        <v>1368647.7199999997</v>
      </c>
      <c r="AQ154" s="143">
        <f t="shared" si="21"/>
        <v>1432249.46</v>
      </c>
      <c r="AR154" s="125">
        <f t="shared" si="16"/>
        <v>-63601.740000000224</v>
      </c>
    </row>
    <row r="155" spans="1:44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2267</v>
      </c>
      <c r="F155">
        <v>5299755.25</v>
      </c>
      <c r="G155">
        <v>229164.82</v>
      </c>
      <c r="H155">
        <v>159087.85</v>
      </c>
      <c r="K155">
        <v>397999.89</v>
      </c>
      <c r="L155">
        <v>1190541.79</v>
      </c>
      <c r="O155">
        <v>7000</v>
      </c>
      <c r="P155">
        <v>152581.19</v>
      </c>
      <c r="R155">
        <v>0</v>
      </c>
      <c r="V155">
        <v>1778343.98</v>
      </c>
      <c r="W155">
        <v>4517827.99</v>
      </c>
      <c r="X155">
        <v>2027599.53</v>
      </c>
      <c r="Y155">
        <v>630000</v>
      </c>
      <c r="AB155">
        <v>1168198.5</v>
      </c>
      <c r="AC155">
        <v>167821.2</v>
      </c>
      <c r="AD155">
        <v>1732274.5</v>
      </c>
      <c r="AE155">
        <v>8060</v>
      </c>
      <c r="AG155">
        <v>1073432.3</v>
      </c>
      <c r="AH155">
        <v>175606.55</v>
      </c>
      <c r="AL155">
        <v>183449.44</v>
      </c>
      <c r="AM155" s="123">
        <f t="shared" si="17"/>
        <v>5688007.9199999999</v>
      </c>
      <c r="AN155" s="129">
        <f t="shared" si="18"/>
        <v>159581.19</v>
      </c>
      <c r="AO155" s="142">
        <f t="shared" si="19"/>
        <v>5528426.7299999995</v>
      </c>
      <c r="AP155" s="143">
        <f t="shared" si="20"/>
        <v>3993619.2300000004</v>
      </c>
      <c r="AQ155" s="143">
        <f t="shared" si="21"/>
        <v>3172822.7899999996</v>
      </c>
      <c r="AR155" s="125">
        <f t="shared" si="16"/>
        <v>820796.44000000088</v>
      </c>
    </row>
    <row r="156" spans="1:44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2268</v>
      </c>
      <c r="F156">
        <v>225790.09</v>
      </c>
      <c r="G156">
        <v>35976.5</v>
      </c>
      <c r="H156">
        <v>335764.94</v>
      </c>
      <c r="K156">
        <v>366045.13</v>
      </c>
      <c r="L156">
        <v>112217.2</v>
      </c>
      <c r="O156">
        <v>9500</v>
      </c>
      <c r="P156">
        <v>227921</v>
      </c>
      <c r="R156">
        <v>-9291</v>
      </c>
      <c r="V156">
        <v>-1853131.04</v>
      </c>
      <c r="W156">
        <v>3061336.79</v>
      </c>
      <c r="X156">
        <v>634165.89</v>
      </c>
      <c r="AB156">
        <v>348327</v>
      </c>
      <c r="AC156">
        <v>74371.199999999997</v>
      </c>
      <c r="AD156">
        <v>508503</v>
      </c>
      <c r="AE156">
        <v>2700</v>
      </c>
      <c r="AG156">
        <v>750871.28</v>
      </c>
      <c r="AH156">
        <v>116976.2</v>
      </c>
      <c r="AI156">
        <v>10000</v>
      </c>
      <c r="AL156">
        <v>28355.5</v>
      </c>
      <c r="AM156" s="123">
        <f t="shared" si="17"/>
        <v>597531.53</v>
      </c>
      <c r="AN156" s="129">
        <f t="shared" si="18"/>
        <v>228130</v>
      </c>
      <c r="AO156" s="142">
        <f t="shared" si="19"/>
        <v>369401.53</v>
      </c>
      <c r="AP156" s="143">
        <f t="shared" si="20"/>
        <v>1056864.0900000001</v>
      </c>
      <c r="AQ156" s="143">
        <f t="shared" si="21"/>
        <v>1417405.98</v>
      </c>
      <c r="AR156" s="125">
        <f t="shared" si="16"/>
        <v>-360541.8899999999</v>
      </c>
    </row>
    <row r="157" spans="1:44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2269</v>
      </c>
      <c r="F157">
        <v>684307.38</v>
      </c>
      <c r="G157">
        <v>49645.9</v>
      </c>
      <c r="H157">
        <v>50757.760000000002</v>
      </c>
      <c r="K157">
        <v>1639270.06</v>
      </c>
      <c r="L157">
        <v>426460.72</v>
      </c>
      <c r="O157">
        <v>0</v>
      </c>
      <c r="P157">
        <v>53012.1</v>
      </c>
      <c r="R157">
        <v>2936</v>
      </c>
      <c r="V157">
        <v>679037.58</v>
      </c>
      <c r="W157">
        <v>2227904.62</v>
      </c>
      <c r="X157">
        <v>462126.57</v>
      </c>
      <c r="AB157">
        <v>257502</v>
      </c>
      <c r="AC157">
        <v>35510.800000000003</v>
      </c>
      <c r="AD157">
        <v>437294</v>
      </c>
      <c r="AG157">
        <v>317602.90000000002</v>
      </c>
      <c r="AH157">
        <v>89297.5</v>
      </c>
      <c r="AL157">
        <v>23393.45</v>
      </c>
      <c r="AM157" s="123">
        <f t="shared" si="17"/>
        <v>784711.04</v>
      </c>
      <c r="AN157" s="129">
        <f t="shared" si="18"/>
        <v>55948.1</v>
      </c>
      <c r="AO157" s="142">
        <f t="shared" si="19"/>
        <v>728762.94000000006</v>
      </c>
      <c r="AP157" s="143">
        <f t="shared" si="20"/>
        <v>755139.37000000011</v>
      </c>
      <c r="AQ157" s="143">
        <f t="shared" si="21"/>
        <v>867587.85</v>
      </c>
      <c r="AR157" s="125">
        <f t="shared" si="16"/>
        <v>-112448.47999999986</v>
      </c>
    </row>
    <row r="158" spans="1:44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2270</v>
      </c>
      <c r="F158">
        <v>547909.74</v>
      </c>
      <c r="G158">
        <v>7978.48</v>
      </c>
      <c r="H158">
        <v>552329.15</v>
      </c>
      <c r="K158">
        <v>1226359.83</v>
      </c>
      <c r="L158">
        <v>452575.68</v>
      </c>
      <c r="O158">
        <v>3500</v>
      </c>
      <c r="P158">
        <v>99984.35</v>
      </c>
      <c r="R158">
        <v>0</v>
      </c>
      <c r="V158">
        <v>1281445.25</v>
      </c>
      <c r="W158">
        <v>1652500.79</v>
      </c>
      <c r="X158">
        <v>479054.84</v>
      </c>
      <c r="AB158">
        <v>348298</v>
      </c>
      <c r="AC158">
        <v>55049.599999999999</v>
      </c>
      <c r="AD158">
        <v>525123</v>
      </c>
      <c r="AE158">
        <v>7920</v>
      </c>
      <c r="AG158">
        <v>519382.8</v>
      </c>
      <c r="AH158">
        <v>58254.15</v>
      </c>
      <c r="AL158">
        <v>22000</v>
      </c>
      <c r="AM158" s="123">
        <f t="shared" si="17"/>
        <v>1108217.3700000001</v>
      </c>
      <c r="AN158" s="129">
        <f t="shared" si="18"/>
        <v>103484.35</v>
      </c>
      <c r="AO158" s="142">
        <f t="shared" si="19"/>
        <v>1004733.0200000001</v>
      </c>
      <c r="AP158" s="143">
        <f t="shared" si="20"/>
        <v>882402.44000000006</v>
      </c>
      <c r="AQ158" s="143">
        <f t="shared" si="21"/>
        <v>1132679.95</v>
      </c>
      <c r="AR158" s="125">
        <f t="shared" si="16"/>
        <v>-250277.50999999989</v>
      </c>
    </row>
    <row r="159" spans="1:44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2271</v>
      </c>
      <c r="F159">
        <v>618645.75</v>
      </c>
      <c r="G159">
        <v>0</v>
      </c>
      <c r="H159">
        <v>244621.75</v>
      </c>
      <c r="K159">
        <v>917226.63</v>
      </c>
      <c r="L159">
        <v>724970.28</v>
      </c>
      <c r="P159">
        <v>126715.3</v>
      </c>
      <c r="R159">
        <v>2250</v>
      </c>
      <c r="V159">
        <v>101259.68</v>
      </c>
      <c r="W159">
        <v>2038406.69</v>
      </c>
      <c r="X159">
        <v>1334397.28</v>
      </c>
      <c r="AB159">
        <v>744191</v>
      </c>
      <c r="AC159">
        <v>16330.4</v>
      </c>
      <c r="AD159">
        <v>1093291</v>
      </c>
      <c r="AE159">
        <v>7570</v>
      </c>
      <c r="AG159">
        <v>655852.24</v>
      </c>
      <c r="AH159">
        <v>101372.7</v>
      </c>
      <c r="AM159" s="123">
        <f t="shared" si="17"/>
        <v>863267.5</v>
      </c>
      <c r="AN159" s="129">
        <f t="shared" si="18"/>
        <v>128965.3</v>
      </c>
      <c r="AO159" s="142">
        <f t="shared" si="19"/>
        <v>734302.2</v>
      </c>
      <c r="AP159" s="143">
        <f t="shared" si="20"/>
        <v>2094918.68</v>
      </c>
      <c r="AQ159" s="143">
        <f t="shared" si="21"/>
        <v>1858085.94</v>
      </c>
      <c r="AR159" s="125">
        <f t="shared" si="16"/>
        <v>236832.74</v>
      </c>
    </row>
    <row r="160" spans="1:44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2272</v>
      </c>
      <c r="F160">
        <v>854098.53</v>
      </c>
      <c r="G160">
        <v>31300.68</v>
      </c>
      <c r="H160">
        <v>58508.83</v>
      </c>
      <c r="K160">
        <v>1092423.81</v>
      </c>
      <c r="L160">
        <v>342572.09</v>
      </c>
      <c r="O160">
        <v>0</v>
      </c>
      <c r="P160">
        <v>86235</v>
      </c>
      <c r="R160">
        <v>1707</v>
      </c>
      <c r="V160">
        <v>53475.839999999997</v>
      </c>
      <c r="W160">
        <v>2546107.46</v>
      </c>
      <c r="X160">
        <v>618816.31000000006</v>
      </c>
      <c r="Y160">
        <v>96000</v>
      </c>
      <c r="AB160">
        <v>745066</v>
      </c>
      <c r="AC160">
        <v>88056.3</v>
      </c>
      <c r="AD160">
        <v>923964.5</v>
      </c>
      <c r="AG160">
        <v>706600.84</v>
      </c>
      <c r="AH160">
        <v>123893.06</v>
      </c>
      <c r="AL160">
        <v>102101.57</v>
      </c>
      <c r="AM160" s="123">
        <f t="shared" si="17"/>
        <v>943908.04</v>
      </c>
      <c r="AN160" s="129">
        <f t="shared" si="18"/>
        <v>87942</v>
      </c>
      <c r="AO160" s="142">
        <f t="shared" si="19"/>
        <v>855966.04</v>
      </c>
      <c r="AP160" s="143">
        <f t="shared" si="20"/>
        <v>1547938.61</v>
      </c>
      <c r="AQ160" s="143">
        <f t="shared" si="21"/>
        <v>1856559.97</v>
      </c>
      <c r="AR160" s="125">
        <f t="shared" si="16"/>
        <v>-308621.35999999987</v>
      </c>
    </row>
    <row r="161" spans="1:44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2273</v>
      </c>
      <c r="F161">
        <v>272095.55</v>
      </c>
      <c r="G161">
        <v>42482.54</v>
      </c>
      <c r="H161">
        <v>156903.54</v>
      </c>
      <c r="K161">
        <v>416888.16</v>
      </c>
      <c r="L161">
        <v>591472.82999999996</v>
      </c>
      <c r="O161">
        <v>0</v>
      </c>
      <c r="P161">
        <v>26370.03</v>
      </c>
      <c r="R161">
        <v>0</v>
      </c>
      <c r="V161">
        <v>-841791.83</v>
      </c>
      <c r="W161">
        <v>2320392.7599999998</v>
      </c>
      <c r="X161">
        <v>769460.92</v>
      </c>
      <c r="Z161">
        <v>118.39</v>
      </c>
      <c r="AB161">
        <v>456347.5</v>
      </c>
      <c r="AC161">
        <v>54996</v>
      </c>
      <c r="AD161">
        <v>601991.5</v>
      </c>
      <c r="AE161">
        <v>2000</v>
      </c>
      <c r="AG161">
        <v>412279.69</v>
      </c>
      <c r="AH161">
        <v>13984.55</v>
      </c>
      <c r="AI161">
        <v>18000</v>
      </c>
      <c r="AL161">
        <v>257795.41</v>
      </c>
      <c r="AM161" s="123">
        <f t="shared" si="17"/>
        <v>471481.63</v>
      </c>
      <c r="AN161" s="129">
        <f t="shared" si="18"/>
        <v>26370.03</v>
      </c>
      <c r="AO161" s="142">
        <f t="shared" si="19"/>
        <v>445111.6</v>
      </c>
      <c r="AP161" s="143">
        <f t="shared" si="20"/>
        <v>1280922.81</v>
      </c>
      <c r="AQ161" s="143">
        <f t="shared" si="21"/>
        <v>1306051.1499999999</v>
      </c>
      <c r="AR161" s="125">
        <f t="shared" si="16"/>
        <v>-25128.339999999851</v>
      </c>
    </row>
    <row r="162" spans="1:44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2274</v>
      </c>
      <c r="F162">
        <v>411769.23</v>
      </c>
      <c r="G162">
        <v>22811</v>
      </c>
      <c r="H162">
        <v>252611.83</v>
      </c>
      <c r="K162">
        <v>507252.73</v>
      </c>
      <c r="L162">
        <v>250268.25</v>
      </c>
      <c r="O162">
        <v>2000</v>
      </c>
      <c r="P162">
        <v>53093</v>
      </c>
      <c r="R162">
        <v>0</v>
      </c>
      <c r="V162">
        <v>-1281701.0900000001</v>
      </c>
      <c r="W162">
        <v>2754433.99</v>
      </c>
      <c r="X162">
        <v>467305.76</v>
      </c>
      <c r="Y162">
        <v>18000</v>
      </c>
      <c r="AB162">
        <v>714490</v>
      </c>
      <c r="AC162">
        <v>47415.6</v>
      </c>
      <c r="AD162">
        <v>827537</v>
      </c>
      <c r="AE162">
        <v>6240</v>
      </c>
      <c r="AG162">
        <v>403315.21</v>
      </c>
      <c r="AH162">
        <v>74124.509999999995</v>
      </c>
      <c r="AL162">
        <v>19107.5</v>
      </c>
      <c r="AM162" s="123">
        <f t="shared" si="17"/>
        <v>687192.05999999994</v>
      </c>
      <c r="AN162" s="129">
        <f t="shared" si="18"/>
        <v>55093</v>
      </c>
      <c r="AO162" s="142">
        <f t="shared" si="19"/>
        <v>632099.05999999994</v>
      </c>
      <c r="AP162" s="143">
        <f t="shared" si="20"/>
        <v>1247211.3600000001</v>
      </c>
      <c r="AQ162" s="143">
        <f t="shared" si="21"/>
        <v>1330324.22</v>
      </c>
      <c r="AR162" s="125">
        <f t="shared" si="16"/>
        <v>-83112.85999999987</v>
      </c>
    </row>
    <row r="163" spans="1:44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2275</v>
      </c>
      <c r="F163">
        <v>925536.73</v>
      </c>
      <c r="G163">
        <v>30062.19</v>
      </c>
      <c r="H163">
        <v>40564.89</v>
      </c>
      <c r="K163">
        <v>344725</v>
      </c>
      <c r="L163">
        <v>473544.94</v>
      </c>
      <c r="O163">
        <v>5000</v>
      </c>
      <c r="P163">
        <v>89207.6</v>
      </c>
      <c r="R163">
        <v>-1981</v>
      </c>
      <c r="V163">
        <v>-2128824.48</v>
      </c>
      <c r="W163">
        <v>4163724</v>
      </c>
      <c r="X163">
        <v>500177.43</v>
      </c>
      <c r="Y163">
        <v>145000</v>
      </c>
      <c r="AB163">
        <v>925225</v>
      </c>
      <c r="AC163">
        <v>69769</v>
      </c>
      <c r="AD163">
        <v>1161838</v>
      </c>
      <c r="AF163">
        <v>1000</v>
      </c>
      <c r="AG163">
        <v>717907.8</v>
      </c>
      <c r="AH163">
        <v>25446.2</v>
      </c>
      <c r="AL163">
        <v>46671.8</v>
      </c>
      <c r="AM163" s="123">
        <f t="shared" si="17"/>
        <v>996163.80999999994</v>
      </c>
      <c r="AN163" s="129">
        <f t="shared" si="18"/>
        <v>92226.6</v>
      </c>
      <c r="AO163" s="142">
        <f t="shared" si="19"/>
        <v>903937.21</v>
      </c>
      <c r="AP163" s="143">
        <f t="shared" si="20"/>
        <v>1640171.43</v>
      </c>
      <c r="AQ163" s="143">
        <f t="shared" si="21"/>
        <v>1952863.8</v>
      </c>
      <c r="AR163" s="125">
        <f t="shared" si="16"/>
        <v>-312692.37000000011</v>
      </c>
    </row>
    <row r="164" spans="1:44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2276</v>
      </c>
      <c r="F164">
        <v>482277.05</v>
      </c>
      <c r="G164">
        <v>8290.16</v>
      </c>
      <c r="H164">
        <v>183231.08</v>
      </c>
      <c r="K164">
        <v>537243.24</v>
      </c>
      <c r="L164">
        <v>69762.759999999995</v>
      </c>
      <c r="O164">
        <v>27000</v>
      </c>
      <c r="P164">
        <v>133520</v>
      </c>
      <c r="R164">
        <v>1696</v>
      </c>
      <c r="V164">
        <v>-2053065.82</v>
      </c>
      <c r="W164">
        <v>3254719.47</v>
      </c>
      <c r="X164">
        <v>509985</v>
      </c>
      <c r="Z164">
        <v>1507.5</v>
      </c>
      <c r="AB164">
        <v>663764.5</v>
      </c>
      <c r="AC164">
        <v>95592</v>
      </c>
      <c r="AD164">
        <v>789486.5</v>
      </c>
      <c r="AG164">
        <v>506934.08</v>
      </c>
      <c r="AH164">
        <v>32689.85</v>
      </c>
      <c r="AL164">
        <v>24803.93</v>
      </c>
      <c r="AM164" s="123">
        <f t="shared" si="17"/>
        <v>673798.28999999992</v>
      </c>
      <c r="AN164" s="129">
        <f t="shared" si="18"/>
        <v>162216</v>
      </c>
      <c r="AO164" s="142">
        <f t="shared" si="19"/>
        <v>511582.28999999992</v>
      </c>
      <c r="AP164" s="143">
        <f t="shared" si="20"/>
        <v>1270849</v>
      </c>
      <c r="AQ164" s="143">
        <f t="shared" si="21"/>
        <v>1353914.36</v>
      </c>
      <c r="AR164" s="125">
        <f t="shared" si="16"/>
        <v>-83065.360000000102</v>
      </c>
    </row>
    <row r="165" spans="1:44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2277</v>
      </c>
      <c r="F165">
        <v>1654183.8</v>
      </c>
      <c r="G165">
        <v>1737995.09</v>
      </c>
      <c r="H165">
        <v>153639.29999999999</v>
      </c>
      <c r="K165">
        <v>249029.58</v>
      </c>
      <c r="L165">
        <v>240349.85</v>
      </c>
      <c r="O165">
        <v>8000</v>
      </c>
      <c r="P165">
        <v>102379.01</v>
      </c>
      <c r="R165">
        <v>0</v>
      </c>
      <c r="V165">
        <v>-1472915.38</v>
      </c>
      <c r="W165">
        <v>5043639.74</v>
      </c>
      <c r="X165">
        <v>1329151.47</v>
      </c>
      <c r="AB165">
        <v>1282618.2</v>
      </c>
      <c r="AC165">
        <v>100</v>
      </c>
      <c r="AD165">
        <v>1711082.2</v>
      </c>
      <c r="AE165">
        <v>6880</v>
      </c>
      <c r="AF165">
        <v>16400</v>
      </c>
      <c r="AG165">
        <v>489779.96</v>
      </c>
      <c r="AH165">
        <v>33578.46</v>
      </c>
      <c r="AL165">
        <v>54.8</v>
      </c>
      <c r="AM165" s="123">
        <f t="shared" si="17"/>
        <v>3545818.19</v>
      </c>
      <c r="AN165" s="129">
        <f t="shared" si="18"/>
        <v>110379.01</v>
      </c>
      <c r="AO165" s="142">
        <f t="shared" si="19"/>
        <v>3435439.18</v>
      </c>
      <c r="AP165" s="143">
        <f t="shared" si="20"/>
        <v>2611869.67</v>
      </c>
      <c r="AQ165" s="143">
        <f t="shared" si="21"/>
        <v>2257775.42</v>
      </c>
      <c r="AR165" s="125">
        <f t="shared" si="16"/>
        <v>354094.25</v>
      </c>
    </row>
    <row r="166" spans="1:44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2278</v>
      </c>
      <c r="F166">
        <v>505623.96</v>
      </c>
      <c r="G166">
        <v>192806.09</v>
      </c>
      <c r="H166">
        <v>47577.15</v>
      </c>
      <c r="K166">
        <v>267937.46999999997</v>
      </c>
      <c r="L166">
        <v>526293.84</v>
      </c>
      <c r="O166">
        <v>3000</v>
      </c>
      <c r="P166">
        <v>57398.3</v>
      </c>
      <c r="R166">
        <v>74.760000000000005</v>
      </c>
      <c r="V166">
        <v>-1799565.95</v>
      </c>
      <c r="W166">
        <v>3325480.98</v>
      </c>
      <c r="X166">
        <v>729805.26</v>
      </c>
      <c r="Y166">
        <v>12000</v>
      </c>
      <c r="AB166">
        <v>458825.5</v>
      </c>
      <c r="AC166">
        <v>85398.25</v>
      </c>
      <c r="AD166">
        <v>694243.5</v>
      </c>
      <c r="AE166">
        <v>1280</v>
      </c>
      <c r="AF166">
        <v>7300</v>
      </c>
      <c r="AG166">
        <v>400315.43</v>
      </c>
      <c r="AH166">
        <v>143591.41</v>
      </c>
      <c r="AL166">
        <v>85448.25</v>
      </c>
      <c r="AM166" s="123">
        <f t="shared" si="17"/>
        <v>746007.20000000007</v>
      </c>
      <c r="AN166" s="129">
        <f t="shared" si="18"/>
        <v>60473.060000000005</v>
      </c>
      <c r="AO166" s="142">
        <f t="shared" si="19"/>
        <v>685534.14</v>
      </c>
      <c r="AP166" s="143">
        <f t="shared" si="20"/>
        <v>1286029.01</v>
      </c>
      <c r="AQ166" s="143">
        <f t="shared" si="21"/>
        <v>1332178.5899999999</v>
      </c>
      <c r="AR166" s="125">
        <f t="shared" si="16"/>
        <v>-46149.579999999842</v>
      </c>
    </row>
    <row r="167" spans="1:44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2279</v>
      </c>
      <c r="F167">
        <v>507840.47</v>
      </c>
      <c r="G167">
        <v>881148.2</v>
      </c>
      <c r="H167">
        <v>63631.39</v>
      </c>
      <c r="K167">
        <v>375384.42</v>
      </c>
      <c r="L167">
        <v>163279.46</v>
      </c>
      <c r="O167">
        <v>1000</v>
      </c>
      <c r="P167">
        <v>118584.3</v>
      </c>
      <c r="R167">
        <v>7505.19</v>
      </c>
      <c r="V167">
        <v>-656657.25</v>
      </c>
      <c r="W167">
        <v>2391351.64</v>
      </c>
      <c r="X167">
        <v>698102.72</v>
      </c>
      <c r="AB167">
        <v>768125.4</v>
      </c>
      <c r="AD167">
        <v>853180.32</v>
      </c>
      <c r="AE167">
        <v>3170</v>
      </c>
      <c r="AF167">
        <v>7200</v>
      </c>
      <c r="AG167">
        <v>433255.75</v>
      </c>
      <c r="AH167">
        <v>39197.29</v>
      </c>
      <c r="AL167">
        <v>724.7</v>
      </c>
      <c r="AM167" s="123">
        <f t="shared" si="17"/>
        <v>1452620.0599999998</v>
      </c>
      <c r="AN167" s="129">
        <f t="shared" si="18"/>
        <v>127089.49</v>
      </c>
      <c r="AO167" s="142">
        <f t="shared" si="19"/>
        <v>1325530.5699999998</v>
      </c>
      <c r="AP167" s="143">
        <f t="shared" si="20"/>
        <v>1466228.12</v>
      </c>
      <c r="AQ167" s="143">
        <f t="shared" si="21"/>
        <v>1336728.0599999998</v>
      </c>
      <c r="AR167" s="125">
        <f t="shared" si="16"/>
        <v>129500.06000000029</v>
      </c>
    </row>
    <row r="168" spans="1:44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2280</v>
      </c>
      <c r="F168">
        <v>3599739.53</v>
      </c>
      <c r="G168">
        <v>1702495.95</v>
      </c>
      <c r="H168">
        <v>379288.5</v>
      </c>
      <c r="K168">
        <v>102110.24</v>
      </c>
      <c r="L168">
        <v>721178.74</v>
      </c>
      <c r="O168">
        <v>3000</v>
      </c>
      <c r="P168">
        <v>186845.22</v>
      </c>
      <c r="R168">
        <v>0</v>
      </c>
      <c r="V168">
        <v>2537392.67</v>
      </c>
      <c r="W168">
        <v>3361619.92</v>
      </c>
      <c r="X168">
        <v>1451432.25</v>
      </c>
      <c r="Y168">
        <v>86180</v>
      </c>
      <c r="AB168">
        <v>782057.5</v>
      </c>
      <c r="AD168">
        <v>1240797.5</v>
      </c>
      <c r="AE168">
        <v>4170</v>
      </c>
      <c r="AF168">
        <v>9500</v>
      </c>
      <c r="AG168">
        <v>600431.84</v>
      </c>
      <c r="AH168">
        <v>48575.26</v>
      </c>
      <c r="AL168">
        <v>240</v>
      </c>
      <c r="AM168" s="123">
        <f t="shared" si="17"/>
        <v>5681523.9799999995</v>
      </c>
      <c r="AN168" s="129">
        <f t="shared" si="18"/>
        <v>189845.22</v>
      </c>
      <c r="AO168" s="142">
        <f t="shared" si="19"/>
        <v>5491678.7599999998</v>
      </c>
      <c r="AP168" s="143">
        <f t="shared" si="20"/>
        <v>2319669.75</v>
      </c>
      <c r="AQ168" s="143">
        <f t="shared" si="21"/>
        <v>1903714.5999999999</v>
      </c>
      <c r="AR168" s="125">
        <f t="shared" si="16"/>
        <v>415955.15000000014</v>
      </c>
    </row>
    <row r="169" spans="1:44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2281</v>
      </c>
      <c r="F169">
        <v>2860116.01</v>
      </c>
      <c r="G169">
        <v>8004135.4400000004</v>
      </c>
      <c r="H169">
        <v>82329.48</v>
      </c>
      <c r="K169">
        <v>173067.23</v>
      </c>
      <c r="L169">
        <v>253873.23</v>
      </c>
      <c r="O169">
        <v>2000</v>
      </c>
      <c r="P169">
        <v>99470.33</v>
      </c>
      <c r="R169">
        <v>0</v>
      </c>
      <c r="V169">
        <v>8478150.6099999994</v>
      </c>
      <c r="W169">
        <v>1760380.65</v>
      </c>
      <c r="X169">
        <v>1480140.05</v>
      </c>
      <c r="Y169">
        <v>384000</v>
      </c>
      <c r="AB169">
        <v>544651.30000000005</v>
      </c>
      <c r="AD169">
        <v>918653.03</v>
      </c>
      <c r="AE169">
        <v>4710</v>
      </c>
      <c r="AF169">
        <v>10960</v>
      </c>
      <c r="AG169">
        <v>396394.37</v>
      </c>
      <c r="AH169">
        <v>44304.15</v>
      </c>
      <c r="AL169">
        <v>250</v>
      </c>
      <c r="AM169" s="123">
        <f t="shared" si="17"/>
        <v>10946580.93</v>
      </c>
      <c r="AN169" s="129">
        <f t="shared" si="18"/>
        <v>101470.33</v>
      </c>
      <c r="AO169" s="142">
        <f t="shared" si="19"/>
        <v>10845110.6</v>
      </c>
      <c r="AP169" s="143">
        <f t="shared" si="20"/>
        <v>2408791.35</v>
      </c>
      <c r="AQ169" s="143">
        <f t="shared" si="21"/>
        <v>1375271.5499999998</v>
      </c>
      <c r="AR169" s="125">
        <f t="shared" si="16"/>
        <v>1033519.8000000003</v>
      </c>
    </row>
    <row r="170" spans="1:44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2282</v>
      </c>
      <c r="F170">
        <v>981611.9</v>
      </c>
      <c r="G170">
        <v>1425051.25</v>
      </c>
      <c r="H170">
        <v>73014.53</v>
      </c>
      <c r="K170">
        <v>126281.11</v>
      </c>
      <c r="L170">
        <v>158220.16</v>
      </c>
      <c r="O170">
        <v>2000</v>
      </c>
      <c r="P170">
        <v>49844.62</v>
      </c>
      <c r="R170">
        <v>1663.43</v>
      </c>
      <c r="V170">
        <v>71358.759999999995</v>
      </c>
      <c r="W170">
        <v>2322668.0699999998</v>
      </c>
      <c r="X170">
        <v>1239134.51</v>
      </c>
      <c r="AB170">
        <v>715388</v>
      </c>
      <c r="AD170">
        <v>840701</v>
      </c>
      <c r="AE170">
        <v>320</v>
      </c>
      <c r="AF170">
        <v>2280</v>
      </c>
      <c r="AG170">
        <v>682745.4</v>
      </c>
      <c r="AH170">
        <v>111251.04</v>
      </c>
      <c r="AL170">
        <v>581</v>
      </c>
      <c r="AM170" s="123">
        <f t="shared" si="17"/>
        <v>2479677.6799999997</v>
      </c>
      <c r="AN170" s="129">
        <f t="shared" si="18"/>
        <v>53508.05</v>
      </c>
      <c r="AO170" s="142">
        <f t="shared" si="19"/>
        <v>2426169.63</v>
      </c>
      <c r="AP170" s="143">
        <f t="shared" si="20"/>
        <v>1954522.51</v>
      </c>
      <c r="AQ170" s="143">
        <f t="shared" si="21"/>
        <v>1637878.44</v>
      </c>
      <c r="AR170" s="125">
        <f t="shared" si="16"/>
        <v>316644.07000000007</v>
      </c>
    </row>
    <row r="171" spans="1:44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2283</v>
      </c>
      <c r="F171">
        <v>2086209.25</v>
      </c>
      <c r="G171">
        <v>2002694.3</v>
      </c>
      <c r="H171">
        <v>67193.75</v>
      </c>
      <c r="K171">
        <v>112735.08</v>
      </c>
      <c r="L171">
        <v>489218.41</v>
      </c>
      <c r="O171">
        <v>4000</v>
      </c>
      <c r="P171">
        <v>169026.77</v>
      </c>
      <c r="R171">
        <v>345.18</v>
      </c>
      <c r="V171">
        <v>1808123.64</v>
      </c>
      <c r="W171">
        <v>2698130.22</v>
      </c>
      <c r="X171">
        <v>1063444.8400000001</v>
      </c>
      <c r="AB171">
        <v>486359.6</v>
      </c>
      <c r="AD171">
        <v>865139.6</v>
      </c>
      <c r="AE171">
        <v>3870</v>
      </c>
      <c r="AF171">
        <v>25360</v>
      </c>
      <c r="AG171">
        <v>467372.3</v>
      </c>
      <c r="AH171">
        <v>109487.56</v>
      </c>
      <c r="AL171">
        <v>150</v>
      </c>
      <c r="AM171" s="123">
        <f t="shared" si="17"/>
        <v>4156097.3</v>
      </c>
      <c r="AN171" s="129">
        <f t="shared" si="18"/>
        <v>173371.94999999998</v>
      </c>
      <c r="AO171" s="142">
        <f t="shared" si="19"/>
        <v>3982725.3499999996</v>
      </c>
      <c r="AP171" s="143">
        <f t="shared" si="20"/>
        <v>1549804.44</v>
      </c>
      <c r="AQ171" s="143">
        <f t="shared" si="21"/>
        <v>1471379.46</v>
      </c>
      <c r="AR171" s="125">
        <f t="shared" si="16"/>
        <v>78424.979999999981</v>
      </c>
    </row>
    <row r="172" spans="1:44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2284</v>
      </c>
      <c r="F172">
        <v>875670.68</v>
      </c>
      <c r="G172">
        <v>787374.1</v>
      </c>
      <c r="H172">
        <v>94751.96</v>
      </c>
      <c r="K172">
        <v>130645.28</v>
      </c>
      <c r="L172">
        <v>614318.85</v>
      </c>
      <c r="P172">
        <v>28180</v>
      </c>
      <c r="R172">
        <v>45.33</v>
      </c>
      <c r="V172">
        <v>-329391.74</v>
      </c>
      <c r="W172">
        <v>2583594.75</v>
      </c>
      <c r="X172">
        <v>756718.67</v>
      </c>
      <c r="Y172">
        <v>84000</v>
      </c>
      <c r="AB172">
        <v>489657</v>
      </c>
      <c r="AD172">
        <v>669839</v>
      </c>
      <c r="AE172">
        <v>4560</v>
      </c>
      <c r="AF172">
        <v>12800</v>
      </c>
      <c r="AG172">
        <v>280834.59000000003</v>
      </c>
      <c r="AH172">
        <v>141949.54999999999</v>
      </c>
      <c r="AL172">
        <v>60</v>
      </c>
      <c r="AM172" s="123">
        <f t="shared" si="17"/>
        <v>1757796.74</v>
      </c>
      <c r="AN172" s="129">
        <f t="shared" si="18"/>
        <v>28225.33</v>
      </c>
      <c r="AO172" s="142">
        <f t="shared" si="19"/>
        <v>1729571.41</v>
      </c>
      <c r="AP172" s="143">
        <f t="shared" si="20"/>
        <v>1330375.67</v>
      </c>
      <c r="AQ172" s="143">
        <f t="shared" si="21"/>
        <v>1110043.1400000001</v>
      </c>
      <c r="AR172" s="125">
        <f t="shared" si="16"/>
        <v>220332.5299999998</v>
      </c>
    </row>
    <row r="173" spans="1:44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2285</v>
      </c>
      <c r="F173">
        <v>381062.61</v>
      </c>
      <c r="G173">
        <v>192471.49</v>
      </c>
      <c r="H173">
        <v>49876.31</v>
      </c>
      <c r="K173">
        <v>700101.26</v>
      </c>
      <c r="L173">
        <v>72000.5</v>
      </c>
      <c r="P173">
        <v>29862.3</v>
      </c>
      <c r="R173">
        <v>956.58</v>
      </c>
      <c r="V173">
        <v>-2256509.7400000002</v>
      </c>
      <c r="W173">
        <v>3606433.4</v>
      </c>
      <c r="X173">
        <v>496911.39</v>
      </c>
      <c r="Y173">
        <v>60000</v>
      </c>
      <c r="AB173">
        <v>481894</v>
      </c>
      <c r="AC173">
        <v>21.76</v>
      </c>
      <c r="AD173">
        <v>600886</v>
      </c>
      <c r="AE173">
        <v>2380</v>
      </c>
      <c r="AF173">
        <v>8600</v>
      </c>
      <c r="AG173">
        <v>343141.87</v>
      </c>
      <c r="AH173">
        <v>69029.649999999994</v>
      </c>
      <c r="AL173">
        <v>20</v>
      </c>
      <c r="AM173" s="123">
        <f t="shared" si="17"/>
        <v>623410.40999999992</v>
      </c>
      <c r="AN173" s="129">
        <f t="shared" si="18"/>
        <v>30818.880000000001</v>
      </c>
      <c r="AO173" s="142">
        <f t="shared" si="19"/>
        <v>592591.52999999991</v>
      </c>
      <c r="AP173" s="143">
        <f t="shared" si="20"/>
        <v>1038827.15</v>
      </c>
      <c r="AQ173" s="143">
        <f t="shared" si="21"/>
        <v>1024057.52</v>
      </c>
      <c r="AR173" s="125">
        <f t="shared" si="16"/>
        <v>14769.630000000005</v>
      </c>
    </row>
    <row r="174" spans="1:44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2286</v>
      </c>
      <c r="F174">
        <v>1255236.06</v>
      </c>
      <c r="G174">
        <v>18999.060000000001</v>
      </c>
      <c r="H174">
        <v>225965.38</v>
      </c>
      <c r="K174">
        <v>1107869.3500000001</v>
      </c>
      <c r="L174">
        <v>64782.1</v>
      </c>
      <c r="O174">
        <v>0</v>
      </c>
      <c r="P174">
        <v>64835.5</v>
      </c>
      <c r="R174">
        <v>3864.61</v>
      </c>
      <c r="S174">
        <v>866</v>
      </c>
      <c r="V174">
        <v>1037568.18</v>
      </c>
      <c r="W174">
        <v>1870843.71</v>
      </c>
      <c r="X174">
        <v>954824.96</v>
      </c>
      <c r="AB174">
        <v>925015</v>
      </c>
      <c r="AD174">
        <v>1418459.98</v>
      </c>
      <c r="AE174">
        <v>7788</v>
      </c>
      <c r="AG174">
        <v>500144.64000000001</v>
      </c>
      <c r="AH174">
        <v>82317.039999999994</v>
      </c>
      <c r="AL174">
        <v>176256.35</v>
      </c>
      <c r="AM174" s="123">
        <f t="shared" si="17"/>
        <v>1500200.5</v>
      </c>
      <c r="AN174" s="129">
        <f t="shared" si="18"/>
        <v>69566.11</v>
      </c>
      <c r="AO174" s="142">
        <f t="shared" si="19"/>
        <v>1430634.39</v>
      </c>
      <c r="AP174" s="143">
        <f t="shared" si="20"/>
        <v>1879839.96</v>
      </c>
      <c r="AQ174" s="143">
        <f t="shared" si="21"/>
        <v>2184966.0100000002</v>
      </c>
      <c r="AR174" s="125">
        <f t="shared" si="16"/>
        <v>-305126.05000000028</v>
      </c>
    </row>
    <row r="175" spans="1:44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2287</v>
      </c>
      <c r="F175">
        <v>444642.3</v>
      </c>
      <c r="G175">
        <v>42968.5</v>
      </c>
      <c r="H175">
        <v>195354.85</v>
      </c>
      <c r="K175">
        <v>571480.98</v>
      </c>
      <c r="L175">
        <v>462251.61</v>
      </c>
      <c r="O175">
        <v>3000</v>
      </c>
      <c r="P175">
        <v>70661.3</v>
      </c>
      <c r="R175">
        <v>827.36</v>
      </c>
      <c r="V175">
        <v>-1618572.1</v>
      </c>
      <c r="W175">
        <v>3462022.37</v>
      </c>
      <c r="X175">
        <v>660005.71</v>
      </c>
      <c r="AB175">
        <v>783765.8</v>
      </c>
      <c r="AC175">
        <v>60400</v>
      </c>
      <c r="AD175">
        <v>1010365.8</v>
      </c>
      <c r="AE175">
        <v>8560</v>
      </c>
      <c r="AF175">
        <v>1340</v>
      </c>
      <c r="AG175">
        <v>460756.73</v>
      </c>
      <c r="AH175">
        <v>145590.19</v>
      </c>
      <c r="AL175">
        <v>78799.48</v>
      </c>
      <c r="AM175" s="123">
        <f t="shared" si="17"/>
        <v>682965.65</v>
      </c>
      <c r="AN175" s="129">
        <f t="shared" si="18"/>
        <v>74488.66</v>
      </c>
      <c r="AO175" s="142">
        <f t="shared" si="19"/>
        <v>608476.99</v>
      </c>
      <c r="AP175" s="143">
        <f t="shared" si="20"/>
        <v>1504171.51</v>
      </c>
      <c r="AQ175" s="143">
        <f t="shared" si="21"/>
        <v>1705412.2</v>
      </c>
      <c r="AR175" s="125">
        <f t="shared" si="16"/>
        <v>-201240.68999999994</v>
      </c>
    </row>
    <row r="176" spans="1:44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2288</v>
      </c>
      <c r="F176">
        <v>1640787.86</v>
      </c>
      <c r="G176">
        <v>64371.19</v>
      </c>
      <c r="H176">
        <v>156076.17000000001</v>
      </c>
      <c r="K176">
        <v>13834437.4</v>
      </c>
      <c r="L176">
        <v>2553357.88</v>
      </c>
      <c r="O176">
        <v>16472.740000000002</v>
      </c>
      <c r="P176">
        <v>59184.7</v>
      </c>
      <c r="R176">
        <v>0</v>
      </c>
      <c r="V176">
        <v>15604646.390000001</v>
      </c>
      <c r="W176">
        <v>3101018.9</v>
      </c>
      <c r="X176">
        <v>1426963.66</v>
      </c>
      <c r="AC176">
        <v>907150</v>
      </c>
      <c r="AD176">
        <v>1181155</v>
      </c>
      <c r="AE176">
        <v>8700</v>
      </c>
      <c r="AG176">
        <v>624336.63</v>
      </c>
      <c r="AH176">
        <v>890949.14</v>
      </c>
      <c r="AL176">
        <v>161265.12</v>
      </c>
      <c r="AM176" s="123">
        <f t="shared" si="17"/>
        <v>1861235.22</v>
      </c>
      <c r="AN176" s="129">
        <f t="shared" si="18"/>
        <v>75657.440000000002</v>
      </c>
      <c r="AO176" s="142">
        <f t="shared" si="19"/>
        <v>1785577.78</v>
      </c>
      <c r="AP176" s="143">
        <f t="shared" si="20"/>
        <v>2334113.66</v>
      </c>
      <c r="AQ176" s="143">
        <f t="shared" si="21"/>
        <v>2866405.89</v>
      </c>
      <c r="AR176" s="125">
        <f t="shared" si="16"/>
        <v>-532292.23</v>
      </c>
    </row>
    <row r="177" spans="1:44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2289</v>
      </c>
      <c r="F177">
        <v>615228.09</v>
      </c>
      <c r="G177">
        <v>28328.62</v>
      </c>
      <c r="H177">
        <v>253247.59</v>
      </c>
      <c r="K177">
        <v>3</v>
      </c>
      <c r="L177">
        <v>345814.78</v>
      </c>
      <c r="O177">
        <v>6080</v>
      </c>
      <c r="P177">
        <v>104225.17</v>
      </c>
      <c r="Q177">
        <v>35000</v>
      </c>
      <c r="R177">
        <v>331.19</v>
      </c>
      <c r="V177">
        <v>-338624.73</v>
      </c>
      <c r="W177">
        <v>1627952.15</v>
      </c>
      <c r="X177">
        <v>944861.51</v>
      </c>
      <c r="AB177">
        <v>1207146.7</v>
      </c>
      <c r="AC177">
        <v>74800</v>
      </c>
      <c r="AD177">
        <v>1540780.7</v>
      </c>
      <c r="AE177">
        <v>15140</v>
      </c>
      <c r="AG177">
        <v>677493.22</v>
      </c>
      <c r="AH177">
        <v>76390.570000000007</v>
      </c>
      <c r="AL177">
        <v>109345.42</v>
      </c>
      <c r="AM177" s="123">
        <f t="shared" si="17"/>
        <v>896804.29999999993</v>
      </c>
      <c r="AN177" s="129">
        <f t="shared" si="18"/>
        <v>145636.35999999999</v>
      </c>
      <c r="AO177" s="142">
        <f t="shared" si="19"/>
        <v>751167.94</v>
      </c>
      <c r="AP177" s="143">
        <f t="shared" si="20"/>
        <v>2226808.21</v>
      </c>
      <c r="AQ177" s="143">
        <f t="shared" si="21"/>
        <v>2419149.9099999997</v>
      </c>
      <c r="AR177" s="125">
        <f t="shared" si="16"/>
        <v>-192341.69999999972</v>
      </c>
    </row>
    <row r="178" spans="1:44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2290</v>
      </c>
      <c r="F178">
        <v>691530.09</v>
      </c>
      <c r="G178">
        <v>34938.75</v>
      </c>
      <c r="H178">
        <v>131536.42000000001</v>
      </c>
      <c r="K178">
        <v>2</v>
      </c>
      <c r="L178">
        <v>153219.32999999999</v>
      </c>
      <c r="O178">
        <v>0</v>
      </c>
      <c r="P178">
        <v>95701.86</v>
      </c>
      <c r="R178">
        <v>2534.7399999999998</v>
      </c>
      <c r="V178">
        <v>-3309102.05</v>
      </c>
      <c r="W178">
        <v>4470863.96</v>
      </c>
      <c r="X178">
        <v>718105.59999999998</v>
      </c>
      <c r="AB178">
        <v>1356873</v>
      </c>
      <c r="AD178">
        <v>1624864</v>
      </c>
      <c r="AE178">
        <v>10770</v>
      </c>
      <c r="AG178">
        <v>529675.85</v>
      </c>
      <c r="AH178">
        <v>53192.18</v>
      </c>
      <c r="AL178">
        <v>105248.49</v>
      </c>
      <c r="AM178" s="123">
        <f t="shared" si="17"/>
        <v>858005.26</v>
      </c>
      <c r="AN178" s="129">
        <f t="shared" si="18"/>
        <v>98236.6</v>
      </c>
      <c r="AO178" s="142">
        <f t="shared" si="19"/>
        <v>759768.66</v>
      </c>
      <c r="AP178" s="143">
        <f t="shared" si="20"/>
        <v>2074978.6</v>
      </c>
      <c r="AQ178" s="143">
        <f t="shared" si="21"/>
        <v>2323750.5200000005</v>
      </c>
      <c r="AR178" s="125">
        <f t="shared" si="16"/>
        <v>-248771.92000000039</v>
      </c>
    </row>
    <row r="179" spans="1:44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2291</v>
      </c>
      <c r="F179">
        <v>725828.92</v>
      </c>
      <c r="G179">
        <v>63006</v>
      </c>
      <c r="H179">
        <v>168069.36</v>
      </c>
      <c r="K179">
        <v>-2562.6999999999998</v>
      </c>
      <c r="L179">
        <v>421097.19</v>
      </c>
      <c r="O179">
        <v>51794.080000000002</v>
      </c>
      <c r="P179">
        <v>89068.12</v>
      </c>
      <c r="Q179">
        <v>13500</v>
      </c>
      <c r="R179">
        <v>4358.53</v>
      </c>
      <c r="V179">
        <v>-150396.06</v>
      </c>
      <c r="W179">
        <v>1561169.34</v>
      </c>
      <c r="X179">
        <v>947673.04</v>
      </c>
      <c r="Y179">
        <v>13500</v>
      </c>
      <c r="AB179">
        <v>1146526.7</v>
      </c>
      <c r="AC179">
        <v>16800</v>
      </c>
      <c r="AD179">
        <v>1599340.7</v>
      </c>
      <c r="AE179">
        <v>940</v>
      </c>
      <c r="AG179">
        <v>590581.98</v>
      </c>
      <c r="AH179">
        <v>74499.149999999994</v>
      </c>
      <c r="AL179">
        <v>53193.15</v>
      </c>
      <c r="AM179" s="123">
        <f t="shared" si="17"/>
        <v>956904.28</v>
      </c>
      <c r="AN179" s="129">
        <f t="shared" si="18"/>
        <v>158720.73000000001</v>
      </c>
      <c r="AO179" s="142">
        <f t="shared" si="19"/>
        <v>798183.55</v>
      </c>
      <c r="AP179" s="143">
        <f t="shared" si="20"/>
        <v>2124499.7400000002</v>
      </c>
      <c r="AQ179" s="143">
        <f t="shared" si="21"/>
        <v>2318554.9799999995</v>
      </c>
      <c r="AR179" s="125">
        <f t="shared" si="16"/>
        <v>-194055.23999999929</v>
      </c>
    </row>
    <row r="180" spans="1:44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2292</v>
      </c>
      <c r="F180">
        <v>1118000.1000000001</v>
      </c>
      <c r="G180">
        <v>24083.75</v>
      </c>
      <c r="H180">
        <v>281123.67</v>
      </c>
      <c r="K180">
        <v>543375.62</v>
      </c>
      <c r="L180">
        <v>846248.33</v>
      </c>
      <c r="O180">
        <v>2452</v>
      </c>
      <c r="P180">
        <v>220008.14</v>
      </c>
      <c r="R180">
        <v>0</v>
      </c>
      <c r="V180">
        <v>1594881.92</v>
      </c>
      <c r="W180">
        <v>1137972.49</v>
      </c>
      <c r="X180">
        <v>923221.12</v>
      </c>
      <c r="Y180">
        <v>10785.75</v>
      </c>
      <c r="AB180">
        <v>1172677.1000000001</v>
      </c>
      <c r="AC180">
        <v>29600</v>
      </c>
      <c r="AD180">
        <v>1387567.77</v>
      </c>
      <c r="AE180">
        <v>8980</v>
      </c>
      <c r="AG180">
        <v>649470.62</v>
      </c>
      <c r="AH180">
        <v>133602.16</v>
      </c>
      <c r="AL180">
        <v>99146.5</v>
      </c>
      <c r="AM180" s="123">
        <f t="shared" si="17"/>
        <v>1423207.52</v>
      </c>
      <c r="AN180" s="129">
        <f t="shared" si="18"/>
        <v>222460.14</v>
      </c>
      <c r="AO180" s="142">
        <f t="shared" si="19"/>
        <v>1200747.3799999999</v>
      </c>
      <c r="AP180" s="143">
        <f t="shared" si="20"/>
        <v>2136283.9700000002</v>
      </c>
      <c r="AQ180" s="143">
        <f t="shared" si="21"/>
        <v>2278767.0500000003</v>
      </c>
      <c r="AR180" s="125">
        <f t="shared" si="16"/>
        <v>-142483.08000000007</v>
      </c>
    </row>
    <row r="181" spans="1:44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2293</v>
      </c>
      <c r="F181">
        <v>1096368.58</v>
      </c>
      <c r="G181">
        <v>443484.39</v>
      </c>
      <c r="H181">
        <v>215183.32</v>
      </c>
      <c r="K181">
        <v>1887655.93</v>
      </c>
      <c r="L181">
        <v>431313.85</v>
      </c>
      <c r="O181">
        <v>4000</v>
      </c>
      <c r="P181">
        <v>116597.63</v>
      </c>
      <c r="R181">
        <v>1395</v>
      </c>
      <c r="V181">
        <v>1678933.86</v>
      </c>
      <c r="W181">
        <v>1899168.01</v>
      </c>
      <c r="X181">
        <v>1699841.23</v>
      </c>
      <c r="AB181">
        <v>902249.7</v>
      </c>
      <c r="AC181">
        <v>39600</v>
      </c>
      <c r="AD181">
        <v>1287326.7</v>
      </c>
      <c r="AE181">
        <v>16394</v>
      </c>
      <c r="AG181">
        <v>655436.02</v>
      </c>
      <c r="AH181">
        <v>163195.68</v>
      </c>
      <c r="AL181">
        <v>145426.96</v>
      </c>
      <c r="AM181" s="123">
        <f t="shared" si="17"/>
        <v>1755036.2900000003</v>
      </c>
      <c r="AN181" s="129">
        <f t="shared" si="18"/>
        <v>121992.63</v>
      </c>
      <c r="AO181" s="142">
        <f t="shared" si="19"/>
        <v>1633043.6600000001</v>
      </c>
      <c r="AP181" s="143">
        <f t="shared" si="20"/>
        <v>2641690.9299999997</v>
      </c>
      <c r="AQ181" s="143">
        <f t="shared" si="21"/>
        <v>2267779.36</v>
      </c>
      <c r="AR181" s="125">
        <f t="shared" si="16"/>
        <v>373911.56999999983</v>
      </c>
    </row>
    <row r="182" spans="1:44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2294</v>
      </c>
      <c r="F182">
        <v>704398.41</v>
      </c>
      <c r="G182">
        <v>24336.65</v>
      </c>
      <c r="H182">
        <v>334419.42</v>
      </c>
      <c r="K182">
        <v>1265877.01</v>
      </c>
      <c r="L182">
        <v>304566.45</v>
      </c>
      <c r="O182">
        <v>1500</v>
      </c>
      <c r="P182">
        <v>83503.5</v>
      </c>
      <c r="Q182">
        <v>27000</v>
      </c>
      <c r="R182">
        <v>1914.96</v>
      </c>
      <c r="V182">
        <v>-1380881.99</v>
      </c>
      <c r="W182">
        <v>4476501.28</v>
      </c>
      <c r="X182">
        <v>931940.61</v>
      </c>
      <c r="Y182">
        <v>141000</v>
      </c>
      <c r="AB182">
        <v>724885</v>
      </c>
      <c r="AC182">
        <v>32800</v>
      </c>
      <c r="AD182">
        <v>1073651</v>
      </c>
      <c r="AE182">
        <v>7940</v>
      </c>
      <c r="AG182">
        <v>1116908.08</v>
      </c>
      <c r="AH182">
        <v>141111.32</v>
      </c>
      <c r="AL182">
        <v>66955.02</v>
      </c>
      <c r="AM182" s="123">
        <f t="shared" si="17"/>
        <v>1063154.48</v>
      </c>
      <c r="AN182" s="129">
        <f t="shared" si="18"/>
        <v>113918.46</v>
      </c>
      <c r="AO182" s="142">
        <f t="shared" si="19"/>
        <v>949236.02</v>
      </c>
      <c r="AP182" s="143">
        <f t="shared" si="20"/>
        <v>1830625.6099999999</v>
      </c>
      <c r="AQ182" s="143">
        <f t="shared" si="21"/>
        <v>2406565.42</v>
      </c>
      <c r="AR182" s="125">
        <f t="shared" si="16"/>
        <v>-575939.81000000006</v>
      </c>
    </row>
    <row r="183" spans="1:44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2295</v>
      </c>
      <c r="F183">
        <v>698146.19</v>
      </c>
      <c r="G183">
        <v>13045.5</v>
      </c>
      <c r="H183">
        <v>175505.04</v>
      </c>
      <c r="K183">
        <v>156545.69</v>
      </c>
      <c r="L183">
        <v>398848.25</v>
      </c>
      <c r="O183">
        <v>0</v>
      </c>
      <c r="P183">
        <v>79312.31</v>
      </c>
      <c r="Q183">
        <v>43500</v>
      </c>
      <c r="R183">
        <v>0</v>
      </c>
      <c r="V183">
        <v>-512583.86</v>
      </c>
      <c r="W183">
        <v>1898710.57</v>
      </c>
      <c r="X183">
        <v>706860.47</v>
      </c>
      <c r="Y183">
        <v>4500</v>
      </c>
      <c r="AB183">
        <v>1555581.4</v>
      </c>
      <c r="AC183">
        <v>30800</v>
      </c>
      <c r="AD183">
        <v>1798012.4</v>
      </c>
      <c r="AE183">
        <v>4640</v>
      </c>
      <c r="AG183">
        <v>455160.33</v>
      </c>
      <c r="AH183">
        <v>66962.259999999995</v>
      </c>
      <c r="AL183">
        <v>39815.230000000003</v>
      </c>
      <c r="AM183" s="123">
        <f t="shared" si="17"/>
        <v>886696.73</v>
      </c>
      <c r="AN183" s="129">
        <f t="shared" si="18"/>
        <v>122812.31</v>
      </c>
      <c r="AO183" s="142">
        <f t="shared" si="19"/>
        <v>763884.41999999993</v>
      </c>
      <c r="AP183" s="143">
        <f t="shared" si="20"/>
        <v>2297741.87</v>
      </c>
      <c r="AQ183" s="143">
        <f t="shared" si="21"/>
        <v>2364590.2199999997</v>
      </c>
      <c r="AR183" s="125">
        <f t="shared" si="16"/>
        <v>-66848.349999999627</v>
      </c>
    </row>
    <row r="184" spans="1:44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2296</v>
      </c>
      <c r="F184">
        <v>793591.01</v>
      </c>
      <c r="G184">
        <v>33147.61</v>
      </c>
      <c r="H184">
        <v>97114.29</v>
      </c>
      <c r="K184">
        <v>193406.39</v>
      </c>
      <c r="L184">
        <v>638175.51</v>
      </c>
      <c r="O184">
        <v>7000</v>
      </c>
      <c r="P184">
        <v>68575.320000000007</v>
      </c>
      <c r="Q184">
        <v>24000</v>
      </c>
      <c r="R184">
        <v>370.78</v>
      </c>
      <c r="V184">
        <v>-468439.35</v>
      </c>
      <c r="W184">
        <v>2242933.0699999998</v>
      </c>
      <c r="X184">
        <v>947075.29</v>
      </c>
      <c r="Y184">
        <v>54000</v>
      </c>
      <c r="AB184">
        <v>585644.80000000005</v>
      </c>
      <c r="AC184">
        <v>58400</v>
      </c>
      <c r="AD184">
        <v>904265.8</v>
      </c>
      <c r="AG184">
        <v>634817.38</v>
      </c>
      <c r="AH184">
        <v>101628.01</v>
      </c>
      <c r="AL184">
        <v>123413.91</v>
      </c>
      <c r="AM184" s="123">
        <f t="shared" si="17"/>
        <v>923852.91</v>
      </c>
      <c r="AN184" s="129">
        <f t="shared" si="18"/>
        <v>99946.1</v>
      </c>
      <c r="AO184" s="142">
        <f t="shared" si="19"/>
        <v>823906.81</v>
      </c>
      <c r="AP184" s="143">
        <f t="shared" si="20"/>
        <v>1645120.09</v>
      </c>
      <c r="AQ184" s="143">
        <f t="shared" si="21"/>
        <v>1764125.1</v>
      </c>
      <c r="AR184" s="125">
        <f t="shared" si="16"/>
        <v>-119005.01000000001</v>
      </c>
    </row>
    <row r="185" spans="1:44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2297</v>
      </c>
      <c r="F185">
        <v>648624.38</v>
      </c>
      <c r="G185">
        <v>17510.5</v>
      </c>
      <c r="H185">
        <v>52189.279999999999</v>
      </c>
      <c r="K185">
        <v>192464.55</v>
      </c>
      <c r="L185">
        <v>306634.58</v>
      </c>
      <c r="O185">
        <v>9600</v>
      </c>
      <c r="P185">
        <v>68812</v>
      </c>
      <c r="Q185">
        <v>102000</v>
      </c>
      <c r="R185">
        <v>240</v>
      </c>
      <c r="V185">
        <v>-2095873.63</v>
      </c>
      <c r="W185">
        <v>3271789.71</v>
      </c>
      <c r="X185">
        <v>466627.36</v>
      </c>
      <c r="AB185">
        <v>707088.7</v>
      </c>
      <c r="AC185">
        <v>24400</v>
      </c>
      <c r="AD185">
        <v>877279.7</v>
      </c>
      <c r="AE185">
        <v>9878</v>
      </c>
      <c r="AG185">
        <v>363638.27</v>
      </c>
      <c r="AH185">
        <v>58503.88</v>
      </c>
      <c r="AL185">
        <v>27961</v>
      </c>
      <c r="AM185" s="123">
        <f t="shared" si="17"/>
        <v>718324.16</v>
      </c>
      <c r="AN185" s="129">
        <f t="shared" si="18"/>
        <v>180652</v>
      </c>
      <c r="AO185" s="142">
        <f t="shared" si="19"/>
        <v>537672.16</v>
      </c>
      <c r="AP185" s="143">
        <f t="shared" si="20"/>
        <v>1198116.06</v>
      </c>
      <c r="AQ185" s="143">
        <f t="shared" si="21"/>
        <v>1337260.8499999999</v>
      </c>
      <c r="AR185" s="125">
        <f t="shared" si="16"/>
        <v>-139144.7899999998</v>
      </c>
    </row>
    <row r="186" spans="1:44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2298</v>
      </c>
      <c r="F186">
        <v>503741.52</v>
      </c>
      <c r="G186">
        <v>13526.98</v>
      </c>
      <c r="H186">
        <v>545040.43999999994</v>
      </c>
      <c r="I186"/>
      <c r="J186"/>
      <c r="K186">
        <v>1023738.9</v>
      </c>
      <c r="L186">
        <v>326440.59999999998</v>
      </c>
      <c r="M186"/>
      <c r="N186"/>
      <c r="O186">
        <v>2600</v>
      </c>
      <c r="P186">
        <v>95190.7</v>
      </c>
      <c r="Q186">
        <v>7200</v>
      </c>
      <c r="R186">
        <v>906.88</v>
      </c>
      <c r="S186"/>
      <c r="T186"/>
      <c r="U186"/>
      <c r="V186">
        <v>-942920.72</v>
      </c>
      <c r="W186">
        <v>3600900</v>
      </c>
      <c r="X186">
        <v>938670.07999999996</v>
      </c>
      <c r="Y186">
        <v>58950</v>
      </c>
      <c r="Z186"/>
      <c r="AA186"/>
      <c r="AB186">
        <v>692962</v>
      </c>
      <c r="AC186">
        <v>35504</v>
      </c>
      <c r="AD186">
        <v>1067455</v>
      </c>
      <c r="AE186">
        <v>12180</v>
      </c>
      <c r="AF186"/>
      <c r="AG186">
        <v>755511.88</v>
      </c>
      <c r="AH186">
        <v>156082.66</v>
      </c>
      <c r="AI186"/>
      <c r="AJ186"/>
      <c r="AK186"/>
      <c r="AL186">
        <v>86244.96</v>
      </c>
      <c r="AM186" s="123">
        <f t="shared" si="17"/>
        <v>1062308.94</v>
      </c>
      <c r="AN186" s="129">
        <f t="shared" si="18"/>
        <v>105897.58</v>
      </c>
      <c r="AO186" s="142">
        <f t="shared" si="19"/>
        <v>956411.36</v>
      </c>
      <c r="AP186" s="143">
        <f t="shared" si="20"/>
        <v>1726086.08</v>
      </c>
      <c r="AQ186" s="143">
        <f t="shared" si="21"/>
        <v>2077474.4999999998</v>
      </c>
      <c r="AR186" s="125">
        <f t="shared" si="16"/>
        <v>-351388.41999999969</v>
      </c>
    </row>
    <row r="187" spans="1:44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2299</v>
      </c>
      <c r="F187">
        <v>433634.09</v>
      </c>
      <c r="G187">
        <v>11904</v>
      </c>
      <c r="H187">
        <v>24425.88</v>
      </c>
      <c r="K187">
        <v>510193.47</v>
      </c>
      <c r="L187">
        <v>43105.91</v>
      </c>
      <c r="O187">
        <v>1500</v>
      </c>
      <c r="P187">
        <v>32708</v>
      </c>
      <c r="R187">
        <v>98.5</v>
      </c>
      <c r="V187">
        <v>-1768844.77</v>
      </c>
      <c r="W187">
        <v>2938659.03</v>
      </c>
      <c r="X187">
        <v>404695.96</v>
      </c>
      <c r="AB187">
        <v>497091</v>
      </c>
      <c r="AD187">
        <v>692671</v>
      </c>
      <c r="AE187">
        <v>4740</v>
      </c>
      <c r="AF187">
        <v>7468</v>
      </c>
      <c r="AG187">
        <v>336412.32</v>
      </c>
      <c r="AH187">
        <v>41353.050000000003</v>
      </c>
      <c r="AM187" s="123">
        <f t="shared" si="17"/>
        <v>469963.97000000003</v>
      </c>
      <c r="AN187" s="129">
        <f t="shared" si="18"/>
        <v>34306.5</v>
      </c>
      <c r="AO187" s="142">
        <f t="shared" si="19"/>
        <v>435657.47000000003</v>
      </c>
      <c r="AP187" s="143">
        <f t="shared" si="20"/>
        <v>901786.96</v>
      </c>
      <c r="AQ187" s="143">
        <f t="shared" si="21"/>
        <v>1082644.3700000001</v>
      </c>
      <c r="AR187" s="125">
        <f t="shared" si="16"/>
        <v>-180857.41000000015</v>
      </c>
    </row>
    <row r="188" spans="1:44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2300</v>
      </c>
      <c r="F188">
        <v>661645.26</v>
      </c>
      <c r="G188">
        <v>3550</v>
      </c>
      <c r="H188">
        <v>30780.06</v>
      </c>
      <c r="K188">
        <v>1392968.3</v>
      </c>
      <c r="L188">
        <v>664969.34</v>
      </c>
      <c r="O188">
        <v>1500</v>
      </c>
      <c r="P188">
        <v>33085</v>
      </c>
      <c r="R188">
        <v>0</v>
      </c>
      <c r="V188">
        <v>2408748.2999999998</v>
      </c>
      <c r="W188">
        <v>514242.15</v>
      </c>
      <c r="X188">
        <v>385806.89</v>
      </c>
      <c r="AB188">
        <v>879560.5</v>
      </c>
      <c r="AC188">
        <v>15000</v>
      </c>
      <c r="AD188">
        <v>1101262.5</v>
      </c>
      <c r="AG188">
        <v>300812.38</v>
      </c>
      <c r="AH188">
        <v>81955</v>
      </c>
      <c r="AM188" s="123">
        <f t="shared" si="17"/>
        <v>695975.32000000007</v>
      </c>
      <c r="AN188" s="129">
        <f t="shared" si="18"/>
        <v>34585</v>
      </c>
      <c r="AO188" s="142">
        <f t="shared" si="19"/>
        <v>661390.32000000007</v>
      </c>
      <c r="AP188" s="143">
        <f t="shared" si="20"/>
        <v>1280367.3900000001</v>
      </c>
      <c r="AQ188" s="143">
        <f t="shared" si="21"/>
        <v>1484029.88</v>
      </c>
      <c r="AR188" s="125">
        <f t="shared" si="16"/>
        <v>-203662.48999999976</v>
      </c>
    </row>
    <row r="189" spans="1:44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2301</v>
      </c>
      <c r="F189">
        <v>655242.74</v>
      </c>
      <c r="G189">
        <v>12752.04</v>
      </c>
      <c r="H189">
        <v>95883.49</v>
      </c>
      <c r="K189">
        <v>1662483.02</v>
      </c>
      <c r="L189">
        <v>389369.95</v>
      </c>
      <c r="O189">
        <v>3000</v>
      </c>
      <c r="P189">
        <v>65060</v>
      </c>
      <c r="R189">
        <v>15738.84</v>
      </c>
      <c r="V189">
        <v>-86283.61</v>
      </c>
      <c r="W189">
        <v>2920045.89</v>
      </c>
      <c r="X189">
        <v>777685.92</v>
      </c>
      <c r="AB189">
        <v>896035</v>
      </c>
      <c r="AC189">
        <v>15000</v>
      </c>
      <c r="AD189">
        <v>1301960</v>
      </c>
      <c r="AG189">
        <v>373478.93</v>
      </c>
      <c r="AH189">
        <v>115111.87</v>
      </c>
      <c r="AM189" s="123">
        <f t="shared" si="17"/>
        <v>763878.27</v>
      </c>
      <c r="AN189" s="129">
        <f t="shared" si="18"/>
        <v>83798.84</v>
      </c>
      <c r="AO189" s="142">
        <f t="shared" si="19"/>
        <v>680079.43</v>
      </c>
      <c r="AP189" s="143">
        <f t="shared" si="20"/>
        <v>1688720.92</v>
      </c>
      <c r="AQ189" s="143">
        <f t="shared" si="21"/>
        <v>1790550.7999999998</v>
      </c>
      <c r="AR189" s="125">
        <f t="shared" si="16"/>
        <v>-101829.87999999989</v>
      </c>
    </row>
    <row r="190" spans="1:44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2302</v>
      </c>
      <c r="F190">
        <v>428521.14</v>
      </c>
      <c r="G190">
        <v>5000.5</v>
      </c>
      <c r="H190">
        <v>117793.26</v>
      </c>
      <c r="K190">
        <v>212249.05</v>
      </c>
      <c r="L190">
        <v>47124.21</v>
      </c>
      <c r="O190">
        <v>3500</v>
      </c>
      <c r="P190">
        <v>35140</v>
      </c>
      <c r="R190">
        <v>220.6</v>
      </c>
      <c r="V190">
        <v>-1660821.56</v>
      </c>
      <c r="W190">
        <v>2662416.9900000002</v>
      </c>
      <c r="X190">
        <v>341616.02</v>
      </c>
      <c r="AB190">
        <v>167520.73000000001</v>
      </c>
      <c r="AD190">
        <v>323073.73</v>
      </c>
      <c r="AG190">
        <v>286641.86</v>
      </c>
      <c r="AH190">
        <v>129189.03</v>
      </c>
      <c r="AM190" s="123">
        <f t="shared" si="17"/>
        <v>551314.9</v>
      </c>
      <c r="AN190" s="129">
        <f t="shared" si="18"/>
        <v>38860.6</v>
      </c>
      <c r="AO190" s="142">
        <f t="shared" si="19"/>
        <v>512454.30000000005</v>
      </c>
      <c r="AP190" s="143">
        <f t="shared" si="20"/>
        <v>509136.75</v>
      </c>
      <c r="AQ190" s="143">
        <f t="shared" si="21"/>
        <v>738904.62</v>
      </c>
      <c r="AR190" s="125">
        <f t="shared" si="16"/>
        <v>-229767.87</v>
      </c>
    </row>
    <row r="191" spans="1:44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2303</v>
      </c>
      <c r="F191">
        <v>704520.34</v>
      </c>
      <c r="G191">
        <v>382850.6</v>
      </c>
      <c r="H191">
        <v>39164.99</v>
      </c>
      <c r="K191">
        <v>2</v>
      </c>
      <c r="L191">
        <v>121218.46</v>
      </c>
      <c r="O191">
        <v>0</v>
      </c>
      <c r="P191">
        <v>48365</v>
      </c>
      <c r="R191">
        <v>1287.05</v>
      </c>
      <c r="V191">
        <v>-1371003.19</v>
      </c>
      <c r="W191">
        <v>2577037.9500000002</v>
      </c>
      <c r="X191">
        <v>1016200.04</v>
      </c>
      <c r="AB191">
        <v>293842.5</v>
      </c>
      <c r="AC191">
        <v>20000</v>
      </c>
      <c r="AD191">
        <v>546463.5</v>
      </c>
      <c r="AG191">
        <v>440070.42</v>
      </c>
      <c r="AH191">
        <v>243202.39</v>
      </c>
      <c r="AL191">
        <v>108236.65</v>
      </c>
      <c r="AM191" s="123">
        <f t="shared" si="17"/>
        <v>1126535.93</v>
      </c>
      <c r="AN191" s="129">
        <f t="shared" si="18"/>
        <v>49652.05</v>
      </c>
      <c r="AO191" s="142">
        <f t="shared" si="19"/>
        <v>1076883.8799999999</v>
      </c>
      <c r="AP191" s="143">
        <f t="shared" si="20"/>
        <v>1330042.54</v>
      </c>
      <c r="AQ191" s="143">
        <f t="shared" si="21"/>
        <v>1337972.96</v>
      </c>
      <c r="AR191" s="125">
        <f t="shared" si="16"/>
        <v>-7930.4199999999255</v>
      </c>
    </row>
    <row r="192" spans="1:44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2304</v>
      </c>
      <c r="F192">
        <v>776586.54</v>
      </c>
      <c r="G192">
        <v>10548</v>
      </c>
      <c r="H192">
        <v>53816.32</v>
      </c>
      <c r="K192">
        <v>291113.55</v>
      </c>
      <c r="L192">
        <v>54736.98</v>
      </c>
      <c r="P192">
        <v>22885</v>
      </c>
      <c r="R192">
        <v>-49956.65</v>
      </c>
      <c r="V192">
        <v>-1531428.45</v>
      </c>
      <c r="W192">
        <v>2987149.95</v>
      </c>
      <c r="X192">
        <v>370477.45</v>
      </c>
      <c r="AB192">
        <v>466950</v>
      </c>
      <c r="AD192">
        <v>624562.96</v>
      </c>
      <c r="AE192">
        <v>4452</v>
      </c>
      <c r="AG192">
        <v>353127.2</v>
      </c>
      <c r="AH192">
        <v>97133.75</v>
      </c>
      <c r="AM192" s="123">
        <f t="shared" si="17"/>
        <v>840950.86</v>
      </c>
      <c r="AN192" s="129">
        <f t="shared" si="18"/>
        <v>-27071.65</v>
      </c>
      <c r="AO192" s="142">
        <f t="shared" si="19"/>
        <v>868022.51</v>
      </c>
      <c r="AP192" s="143">
        <f t="shared" si="20"/>
        <v>837427.45</v>
      </c>
      <c r="AQ192" s="143">
        <f t="shared" si="21"/>
        <v>1079275.9099999999</v>
      </c>
      <c r="AR192" s="125">
        <f t="shared" si="16"/>
        <v>-241848.45999999996</v>
      </c>
    </row>
    <row r="193" spans="1:44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2305</v>
      </c>
      <c r="F193">
        <v>299147.73</v>
      </c>
      <c r="G193">
        <v>624541.86</v>
      </c>
      <c r="H193">
        <v>124792.21</v>
      </c>
      <c r="K193">
        <v>3265236.16</v>
      </c>
      <c r="L193">
        <v>676147.17</v>
      </c>
      <c r="O193">
        <v>0</v>
      </c>
      <c r="P193">
        <v>0</v>
      </c>
      <c r="R193">
        <v>15023.9</v>
      </c>
      <c r="V193">
        <v>1432735.37</v>
      </c>
      <c r="W193">
        <v>2987149.95</v>
      </c>
      <c r="X193">
        <v>1085727.19</v>
      </c>
      <c r="Y193">
        <v>156000</v>
      </c>
      <c r="AB193">
        <v>480625.5</v>
      </c>
      <c r="AC193">
        <v>18342</v>
      </c>
      <c r="AD193">
        <v>638775.5</v>
      </c>
      <c r="AE193">
        <v>33780</v>
      </c>
      <c r="AG193">
        <v>510215.33</v>
      </c>
      <c r="AH193">
        <v>2967.95</v>
      </c>
      <c r="AM193" s="123">
        <f t="shared" si="17"/>
        <v>1048481.7999999999</v>
      </c>
      <c r="AN193" s="129">
        <f t="shared" si="18"/>
        <v>15023.9</v>
      </c>
      <c r="AO193" s="142">
        <f t="shared" si="19"/>
        <v>1033457.8999999999</v>
      </c>
      <c r="AP193" s="143">
        <f t="shared" si="20"/>
        <v>1740694.69</v>
      </c>
      <c r="AQ193" s="143">
        <f t="shared" si="21"/>
        <v>1185738.78</v>
      </c>
      <c r="AR193" s="125">
        <f t="shared" si="16"/>
        <v>554955.90999999992</v>
      </c>
    </row>
    <row r="194" spans="1:44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2306</v>
      </c>
      <c r="F194">
        <v>701395.36</v>
      </c>
      <c r="G194">
        <v>6400</v>
      </c>
      <c r="H194">
        <v>38150.06</v>
      </c>
      <c r="K194">
        <v>221329.64</v>
      </c>
      <c r="L194">
        <v>341245.6</v>
      </c>
      <c r="O194">
        <v>0</v>
      </c>
      <c r="P194">
        <v>77107</v>
      </c>
      <c r="R194">
        <v>20169.580000000002</v>
      </c>
      <c r="V194">
        <v>-61589.11</v>
      </c>
      <c r="W194">
        <v>2090614.96</v>
      </c>
      <c r="X194">
        <v>397410.15</v>
      </c>
      <c r="AB194">
        <v>1026477.5</v>
      </c>
      <c r="AD194">
        <v>1211135.5</v>
      </c>
      <c r="AE194">
        <v>9620</v>
      </c>
      <c r="AG194">
        <v>697425.39</v>
      </c>
      <c r="AH194">
        <v>122704.53</v>
      </c>
      <c r="AL194">
        <v>200784</v>
      </c>
      <c r="AM194" s="123">
        <f t="shared" si="17"/>
        <v>745945.41999999993</v>
      </c>
      <c r="AN194" s="129">
        <f t="shared" si="18"/>
        <v>97276.58</v>
      </c>
      <c r="AO194" s="142">
        <f t="shared" si="19"/>
        <v>648668.84</v>
      </c>
      <c r="AP194" s="143">
        <f t="shared" si="20"/>
        <v>1423887.65</v>
      </c>
      <c r="AQ194" s="143">
        <f t="shared" si="21"/>
        <v>2241669.42</v>
      </c>
      <c r="AR194" s="125">
        <f t="shared" ref="AR194:AR217" si="22">AP194-AQ194</f>
        <v>-817781.77</v>
      </c>
    </row>
    <row r="195" spans="1:44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2307</v>
      </c>
      <c r="F195">
        <v>618631.49</v>
      </c>
      <c r="G195">
        <v>14100</v>
      </c>
      <c r="H195">
        <v>60384.05</v>
      </c>
      <c r="K195">
        <v>780695.59</v>
      </c>
      <c r="L195">
        <v>891107.33</v>
      </c>
      <c r="O195">
        <v>0</v>
      </c>
      <c r="P195">
        <v>157322.07</v>
      </c>
      <c r="R195">
        <v>85.57</v>
      </c>
      <c r="V195">
        <v>2762433.42</v>
      </c>
      <c r="W195">
        <v>433496.95</v>
      </c>
      <c r="X195">
        <v>426360.25</v>
      </c>
      <c r="AB195">
        <v>1078710</v>
      </c>
      <c r="AD195">
        <v>1284864</v>
      </c>
      <c r="AE195">
        <v>24588</v>
      </c>
      <c r="AG195">
        <v>589553.06999999995</v>
      </c>
      <c r="AH195">
        <v>-8540.1</v>
      </c>
      <c r="AL195">
        <v>603024.82999999996</v>
      </c>
      <c r="AM195" s="123">
        <f t="shared" si="17"/>
        <v>693115.54</v>
      </c>
      <c r="AN195" s="129">
        <f t="shared" si="18"/>
        <v>157407.64000000001</v>
      </c>
      <c r="AO195" s="142">
        <f t="shared" si="19"/>
        <v>535707.9</v>
      </c>
      <c r="AP195" s="143">
        <f t="shared" si="20"/>
        <v>1505070.25</v>
      </c>
      <c r="AQ195" s="143">
        <f t="shared" si="21"/>
        <v>2493489.7999999998</v>
      </c>
      <c r="AR195" s="125">
        <f t="shared" si="22"/>
        <v>-988419.54999999981</v>
      </c>
    </row>
    <row r="196" spans="1:44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2308</v>
      </c>
      <c r="F196">
        <v>1130065.8899999999</v>
      </c>
      <c r="G196">
        <v>622555.35</v>
      </c>
      <c r="H196">
        <v>100700.93</v>
      </c>
      <c r="K196">
        <v>10073.18</v>
      </c>
      <c r="L196">
        <v>222657.02</v>
      </c>
      <c r="O196">
        <v>3500</v>
      </c>
      <c r="P196">
        <v>25600</v>
      </c>
      <c r="R196">
        <v>0</v>
      </c>
      <c r="U196">
        <v>-8100056.1100000003</v>
      </c>
      <c r="V196">
        <v>5345667.6900000004</v>
      </c>
      <c r="W196">
        <v>4047651.72</v>
      </c>
      <c r="X196">
        <v>1983299.66</v>
      </c>
      <c r="Z196">
        <v>530</v>
      </c>
      <c r="AC196">
        <v>64700</v>
      </c>
      <c r="AD196">
        <v>391451.56</v>
      </c>
      <c r="AE196">
        <v>8000</v>
      </c>
      <c r="AG196">
        <v>800548.78</v>
      </c>
      <c r="AH196">
        <v>33400.25</v>
      </c>
      <c r="AI196">
        <v>50000</v>
      </c>
      <c r="AL196">
        <v>1440</v>
      </c>
      <c r="AM196" s="123">
        <f t="shared" si="17"/>
        <v>1853322.1699999997</v>
      </c>
      <c r="AN196" s="129">
        <f t="shared" si="18"/>
        <v>29100</v>
      </c>
      <c r="AO196" s="142">
        <f t="shared" si="19"/>
        <v>1824222.1699999997</v>
      </c>
      <c r="AP196" s="143">
        <f t="shared" si="20"/>
        <v>2048529.66</v>
      </c>
      <c r="AQ196" s="143">
        <f t="shared" si="21"/>
        <v>1284840.5900000001</v>
      </c>
      <c r="AR196" s="125">
        <f t="shared" si="22"/>
        <v>763689.06999999983</v>
      </c>
    </row>
    <row r="197" spans="1:44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2309</v>
      </c>
      <c r="F197">
        <v>671062.74</v>
      </c>
      <c r="G197">
        <v>0</v>
      </c>
      <c r="H197">
        <v>51514.76</v>
      </c>
      <c r="K197">
        <v>498871.41</v>
      </c>
      <c r="L197">
        <v>84071.75</v>
      </c>
      <c r="O197">
        <v>48532.23</v>
      </c>
      <c r="P197">
        <v>50690</v>
      </c>
      <c r="R197">
        <v>0</v>
      </c>
      <c r="U197">
        <v>327749.2</v>
      </c>
      <c r="V197">
        <v>-241642.73</v>
      </c>
      <c r="W197">
        <v>769808.6</v>
      </c>
      <c r="X197">
        <v>1325163.76</v>
      </c>
      <c r="Y197">
        <v>114000</v>
      </c>
      <c r="AB197">
        <v>439649.5</v>
      </c>
      <c r="AC197">
        <v>47700</v>
      </c>
      <c r="AD197">
        <v>701537.99</v>
      </c>
      <c r="AF197">
        <v>9380</v>
      </c>
      <c r="AG197">
        <v>726701.11</v>
      </c>
      <c r="AH197">
        <v>138510.79999999999</v>
      </c>
      <c r="AM197" s="123">
        <f t="shared" si="17"/>
        <v>722577.5</v>
      </c>
      <c r="AN197" s="129">
        <f t="shared" si="18"/>
        <v>99222.23000000001</v>
      </c>
      <c r="AO197" s="142">
        <f t="shared" si="19"/>
        <v>623355.27</v>
      </c>
      <c r="AP197" s="143">
        <f t="shared" si="20"/>
        <v>1926513.26</v>
      </c>
      <c r="AQ197" s="143">
        <f t="shared" si="21"/>
        <v>1576129.9000000001</v>
      </c>
      <c r="AR197" s="125">
        <f t="shared" si="22"/>
        <v>350383.35999999987</v>
      </c>
    </row>
    <row r="198" spans="1:44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2310</v>
      </c>
      <c r="F198">
        <v>753614.72</v>
      </c>
      <c r="G198">
        <v>0</v>
      </c>
      <c r="H198">
        <v>83880.649999999994</v>
      </c>
      <c r="K198">
        <v>1335451.68</v>
      </c>
      <c r="L198">
        <v>200373.64</v>
      </c>
      <c r="O198">
        <v>226172</v>
      </c>
      <c r="P198">
        <v>39400</v>
      </c>
      <c r="Q198">
        <v>57679</v>
      </c>
      <c r="R198">
        <v>0</v>
      </c>
      <c r="V198">
        <v>450302.12</v>
      </c>
      <c r="W198">
        <v>1268762.8700000001</v>
      </c>
      <c r="X198">
        <v>1631051.88</v>
      </c>
      <c r="AB198">
        <v>511420</v>
      </c>
      <c r="AD198">
        <v>987131</v>
      </c>
      <c r="AF198">
        <v>8200</v>
      </c>
      <c r="AG198">
        <v>715776.03</v>
      </c>
      <c r="AH198">
        <v>100360.15</v>
      </c>
      <c r="AM198" s="123">
        <f t="shared" si="17"/>
        <v>837495.37</v>
      </c>
      <c r="AN198" s="129">
        <f t="shared" si="18"/>
        <v>323251</v>
      </c>
      <c r="AO198" s="142">
        <f t="shared" si="19"/>
        <v>514244.37</v>
      </c>
      <c r="AP198" s="143">
        <f t="shared" si="20"/>
        <v>2142471.88</v>
      </c>
      <c r="AQ198" s="143">
        <f t="shared" si="21"/>
        <v>1811467.18</v>
      </c>
      <c r="AR198" s="125">
        <f t="shared" si="22"/>
        <v>331004.69999999995</v>
      </c>
    </row>
    <row r="199" spans="1:44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2311</v>
      </c>
      <c r="F199">
        <v>980893.54</v>
      </c>
      <c r="G199">
        <v>45413.1</v>
      </c>
      <c r="H199">
        <v>45470.36</v>
      </c>
      <c r="K199">
        <v>498955.42</v>
      </c>
      <c r="L199">
        <v>292575.37</v>
      </c>
      <c r="O199">
        <v>3500</v>
      </c>
      <c r="P199">
        <v>85870</v>
      </c>
      <c r="R199">
        <v>0</v>
      </c>
      <c r="T199">
        <v>720</v>
      </c>
      <c r="V199">
        <v>-1054122.5</v>
      </c>
      <c r="W199">
        <v>2466734.7400000002</v>
      </c>
      <c r="X199">
        <v>745788.42</v>
      </c>
      <c r="Y199">
        <v>120000</v>
      </c>
      <c r="AB199">
        <v>213400</v>
      </c>
      <c r="AC199">
        <v>39600</v>
      </c>
      <c r="AD199">
        <v>389978</v>
      </c>
      <c r="AF199">
        <v>2700</v>
      </c>
      <c r="AG199">
        <v>291039.58</v>
      </c>
      <c r="AH199">
        <v>74465.289999999994</v>
      </c>
      <c r="AM199" s="123">
        <f t="shared" si="17"/>
        <v>1071777</v>
      </c>
      <c r="AN199" s="129">
        <f t="shared" si="18"/>
        <v>89370</v>
      </c>
      <c r="AO199" s="142">
        <f t="shared" si="19"/>
        <v>982407</v>
      </c>
      <c r="AP199" s="143">
        <f t="shared" si="20"/>
        <v>1118788.42</v>
      </c>
      <c r="AQ199" s="143">
        <f t="shared" si="21"/>
        <v>758182.87000000011</v>
      </c>
      <c r="AR199" s="125">
        <f t="shared" si="22"/>
        <v>360605.54999999981</v>
      </c>
    </row>
    <row r="200" spans="1:44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2312</v>
      </c>
      <c r="F200">
        <v>894031.59</v>
      </c>
      <c r="G200">
        <v>0</v>
      </c>
      <c r="H200">
        <v>44174.84</v>
      </c>
      <c r="K200">
        <v>919898.78</v>
      </c>
      <c r="L200">
        <v>778124.05</v>
      </c>
      <c r="O200">
        <v>200490</v>
      </c>
      <c r="P200">
        <v>27272.560000000001</v>
      </c>
      <c r="R200">
        <v>14642</v>
      </c>
      <c r="V200">
        <v>-197225.39</v>
      </c>
      <c r="W200">
        <v>2655980.98</v>
      </c>
      <c r="X200">
        <v>960228.47</v>
      </c>
      <c r="AB200">
        <v>839945</v>
      </c>
      <c r="AC200">
        <v>36600</v>
      </c>
      <c r="AD200">
        <v>1120248</v>
      </c>
      <c r="AE200">
        <v>992</v>
      </c>
      <c r="AF200">
        <v>3160</v>
      </c>
      <c r="AG200">
        <v>715937.12</v>
      </c>
      <c r="AH200">
        <v>61367.24</v>
      </c>
      <c r="AM200" s="123">
        <f t="shared" si="17"/>
        <v>938206.42999999993</v>
      </c>
      <c r="AN200" s="129">
        <f t="shared" si="18"/>
        <v>242404.56</v>
      </c>
      <c r="AO200" s="142">
        <f t="shared" si="19"/>
        <v>695801.86999999988</v>
      </c>
      <c r="AP200" s="143">
        <f t="shared" si="20"/>
        <v>1836773.47</v>
      </c>
      <c r="AQ200" s="143">
        <f t="shared" si="21"/>
        <v>1901704.36</v>
      </c>
      <c r="AR200" s="125">
        <f t="shared" si="22"/>
        <v>-64930.89000000013</v>
      </c>
    </row>
    <row r="201" spans="1:44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2313</v>
      </c>
      <c r="F201">
        <v>759597.85</v>
      </c>
      <c r="G201">
        <v>1650</v>
      </c>
      <c r="H201">
        <v>21437.08</v>
      </c>
      <c r="K201">
        <v>246676.82</v>
      </c>
      <c r="L201">
        <v>227591.79</v>
      </c>
      <c r="O201">
        <v>8050</v>
      </c>
      <c r="P201">
        <v>40142.660000000003</v>
      </c>
      <c r="R201">
        <v>0</v>
      </c>
      <c r="V201">
        <v>-1268054.44</v>
      </c>
      <c r="W201">
        <v>2328715.77</v>
      </c>
      <c r="X201">
        <v>545819.09</v>
      </c>
      <c r="AB201">
        <v>521850</v>
      </c>
      <c r="AC201">
        <v>50100</v>
      </c>
      <c r="AD201">
        <v>620848</v>
      </c>
      <c r="AE201">
        <v>1120</v>
      </c>
      <c r="AF201">
        <v>11300</v>
      </c>
      <c r="AG201">
        <v>305280.49</v>
      </c>
      <c r="AH201">
        <v>31121.05</v>
      </c>
      <c r="AM201" s="123">
        <f t="shared" si="17"/>
        <v>782684.92999999993</v>
      </c>
      <c r="AN201" s="129">
        <f t="shared" si="18"/>
        <v>48192.66</v>
      </c>
      <c r="AO201" s="142">
        <f t="shared" si="19"/>
        <v>734492.2699999999</v>
      </c>
      <c r="AP201" s="143">
        <f t="shared" si="20"/>
        <v>1117769.0899999999</v>
      </c>
      <c r="AQ201" s="143">
        <f t="shared" si="21"/>
        <v>969669.54</v>
      </c>
      <c r="AR201" s="125">
        <f t="shared" si="22"/>
        <v>148099.54999999981</v>
      </c>
    </row>
    <row r="202" spans="1:44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2314</v>
      </c>
      <c r="F202">
        <v>1775522.59</v>
      </c>
      <c r="G202">
        <v>0</v>
      </c>
      <c r="H202">
        <v>124691.91</v>
      </c>
      <c r="K202">
        <v>2224379.88</v>
      </c>
      <c r="L202">
        <v>536391.18000000005</v>
      </c>
      <c r="P202">
        <v>23650</v>
      </c>
      <c r="R202">
        <v>0</v>
      </c>
      <c r="V202">
        <v>492066.96</v>
      </c>
      <c r="W202">
        <v>4119895.74</v>
      </c>
      <c r="X202">
        <v>775037.36</v>
      </c>
      <c r="AB202">
        <v>588627.5</v>
      </c>
      <c r="AC202">
        <v>40500</v>
      </c>
      <c r="AD202">
        <v>832496.5</v>
      </c>
      <c r="AF202">
        <v>19916</v>
      </c>
      <c r="AG202">
        <v>472083.96</v>
      </c>
      <c r="AH202">
        <v>54295.54</v>
      </c>
      <c r="AM202" s="123">
        <f t="shared" si="17"/>
        <v>1900214.5</v>
      </c>
      <c r="AN202" s="129">
        <f t="shared" si="18"/>
        <v>23650</v>
      </c>
      <c r="AO202" s="142">
        <f t="shared" si="19"/>
        <v>1876564.5</v>
      </c>
      <c r="AP202" s="143">
        <f t="shared" si="20"/>
        <v>1404164.8599999999</v>
      </c>
      <c r="AQ202" s="143">
        <f t="shared" si="21"/>
        <v>1378792</v>
      </c>
      <c r="AR202" s="125">
        <f t="shared" si="22"/>
        <v>25372.85999999987</v>
      </c>
    </row>
    <row r="203" spans="1:44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2315</v>
      </c>
      <c r="F203">
        <v>877686.47</v>
      </c>
      <c r="G203">
        <v>0</v>
      </c>
      <c r="H203">
        <v>47640.26</v>
      </c>
      <c r="K203">
        <v>474970.87</v>
      </c>
      <c r="L203">
        <v>674800.31</v>
      </c>
      <c r="O203">
        <v>4500</v>
      </c>
      <c r="P203">
        <v>46265</v>
      </c>
      <c r="R203">
        <v>0</v>
      </c>
      <c r="V203">
        <v>-1356579.37</v>
      </c>
      <c r="W203">
        <v>2992215.82</v>
      </c>
      <c r="X203">
        <v>1070254.25</v>
      </c>
      <c r="AB203">
        <v>670895</v>
      </c>
      <c r="AD203">
        <v>875150</v>
      </c>
      <c r="AE203">
        <v>6368</v>
      </c>
      <c r="AF203">
        <v>6660</v>
      </c>
      <c r="AG203">
        <v>419970.66</v>
      </c>
      <c r="AH203">
        <v>44304.13</v>
      </c>
      <c r="AM203" s="123">
        <f t="shared" ref="AM203:AM217" si="23">SUM(F203:I203)</f>
        <v>925326.73</v>
      </c>
      <c r="AN203" s="129">
        <f t="shared" ref="AN203:AN217" si="24">SUM(O203:S203)</f>
        <v>50765</v>
      </c>
      <c r="AO203" s="142">
        <f t="shared" ref="AO203:AO217" si="25">AM203-AN203</f>
        <v>874561.73</v>
      </c>
      <c r="AP203" s="143">
        <f t="shared" ref="AP203:AP217" si="26">SUM(X203:AC203)</f>
        <v>1741149.25</v>
      </c>
      <c r="AQ203" s="143">
        <f t="shared" ref="AQ203:AQ217" si="27">SUM(AD203:AL203)</f>
        <v>1352452.7899999998</v>
      </c>
      <c r="AR203" s="125">
        <f t="shared" si="22"/>
        <v>388696.4600000002</v>
      </c>
    </row>
    <row r="204" spans="1:44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2316</v>
      </c>
      <c r="F204">
        <v>763776.84</v>
      </c>
      <c r="G204">
        <v>500</v>
      </c>
      <c r="H204">
        <v>52013</v>
      </c>
      <c r="I204"/>
      <c r="J204"/>
      <c r="K204">
        <v>-910529.77</v>
      </c>
      <c r="L204">
        <v>618475.92000000004</v>
      </c>
      <c r="M204"/>
      <c r="N204"/>
      <c r="O204"/>
      <c r="P204"/>
      <c r="Q204"/>
      <c r="R204">
        <v>2173</v>
      </c>
      <c r="S204"/>
      <c r="T204"/>
      <c r="U204"/>
      <c r="V204">
        <v>-653415.24</v>
      </c>
      <c r="W204">
        <v>889745.48</v>
      </c>
      <c r="X204">
        <v>660740.30000000005</v>
      </c>
      <c r="Y204"/>
      <c r="Z204"/>
      <c r="AA204"/>
      <c r="AB204"/>
      <c r="AC204">
        <v>29100</v>
      </c>
      <c r="AD204">
        <v>166501.35</v>
      </c>
      <c r="AE204"/>
      <c r="AF204"/>
      <c r="AG204">
        <v>206092.41</v>
      </c>
      <c r="AH204">
        <v>31513.79</v>
      </c>
      <c r="AI204"/>
      <c r="AJ204"/>
      <c r="AK204"/>
      <c r="AL204"/>
      <c r="AM204" s="123">
        <f t="shared" si="23"/>
        <v>816289.84</v>
      </c>
      <c r="AN204" s="129">
        <f t="shared" si="24"/>
        <v>2173</v>
      </c>
      <c r="AO204" s="142">
        <f t="shared" si="25"/>
        <v>814116.84</v>
      </c>
      <c r="AP204" s="143">
        <f t="shared" si="26"/>
        <v>689840.3</v>
      </c>
      <c r="AQ204" s="143">
        <f t="shared" si="27"/>
        <v>404107.55</v>
      </c>
      <c r="AR204" s="125">
        <f t="shared" si="22"/>
        <v>285732.75000000006</v>
      </c>
    </row>
    <row r="205" spans="1:44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2317</v>
      </c>
      <c r="F205">
        <v>857182.28</v>
      </c>
      <c r="G205">
        <v>46340</v>
      </c>
      <c r="H205">
        <v>83752.61</v>
      </c>
      <c r="K205">
        <v>1394119.98</v>
      </c>
      <c r="L205">
        <v>864614.40000000002</v>
      </c>
      <c r="P205">
        <v>74517.59</v>
      </c>
      <c r="Q205">
        <v>15810</v>
      </c>
      <c r="R205">
        <v>0</v>
      </c>
      <c r="V205">
        <v>2349132.88</v>
      </c>
      <c r="W205">
        <v>574807.30000000005</v>
      </c>
      <c r="X205">
        <v>1072663.77</v>
      </c>
      <c r="AB205">
        <v>680645.5</v>
      </c>
      <c r="AC205">
        <v>59200</v>
      </c>
      <c r="AD205">
        <v>933871.5</v>
      </c>
      <c r="AE205">
        <v>6950</v>
      </c>
      <c r="AG205">
        <v>375979.46</v>
      </c>
      <c r="AH205">
        <v>109324.81</v>
      </c>
      <c r="AL205">
        <v>154642</v>
      </c>
      <c r="AM205" s="123">
        <f t="shared" si="23"/>
        <v>987274.89</v>
      </c>
      <c r="AN205" s="129">
        <f t="shared" si="24"/>
        <v>90327.59</v>
      </c>
      <c r="AO205" s="142">
        <f t="shared" si="25"/>
        <v>896947.3</v>
      </c>
      <c r="AP205" s="143">
        <f t="shared" si="26"/>
        <v>1812509.27</v>
      </c>
      <c r="AQ205" s="143">
        <f t="shared" si="27"/>
        <v>1580767.77</v>
      </c>
      <c r="AR205" s="125">
        <f t="shared" si="22"/>
        <v>231741.5</v>
      </c>
    </row>
    <row r="206" spans="1:44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2318</v>
      </c>
      <c r="F206">
        <v>1068886.31</v>
      </c>
      <c r="G206">
        <v>26152</v>
      </c>
      <c r="H206">
        <v>141229.26999999999</v>
      </c>
      <c r="K206">
        <v>663358.66</v>
      </c>
      <c r="L206">
        <v>119195</v>
      </c>
      <c r="O206">
        <v>22170</v>
      </c>
      <c r="P206">
        <v>33840</v>
      </c>
      <c r="R206">
        <v>6682</v>
      </c>
      <c r="V206">
        <v>-565423.02</v>
      </c>
      <c r="W206">
        <v>2085517.75</v>
      </c>
      <c r="X206">
        <v>1122032.8999999999</v>
      </c>
      <c r="AB206">
        <v>115552.5</v>
      </c>
      <c r="AC206">
        <v>119200</v>
      </c>
      <c r="AD206">
        <v>509206.5</v>
      </c>
      <c r="AE206">
        <v>1965</v>
      </c>
      <c r="AG206">
        <v>340642.97</v>
      </c>
      <c r="AH206">
        <v>42573.42</v>
      </c>
      <c r="AL206">
        <v>26363</v>
      </c>
      <c r="AM206" s="123">
        <f t="shared" si="23"/>
        <v>1236267.58</v>
      </c>
      <c r="AN206" s="129">
        <f t="shared" si="24"/>
        <v>62692</v>
      </c>
      <c r="AO206" s="142">
        <f t="shared" si="25"/>
        <v>1173575.58</v>
      </c>
      <c r="AP206" s="143">
        <f t="shared" si="26"/>
        <v>1356785.4</v>
      </c>
      <c r="AQ206" s="143">
        <f t="shared" si="27"/>
        <v>920750.89</v>
      </c>
      <c r="AR206" s="125">
        <f t="shared" si="22"/>
        <v>436034.50999999989</v>
      </c>
    </row>
    <row r="207" spans="1:44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2319</v>
      </c>
      <c r="F207">
        <v>1475171.51</v>
      </c>
      <c r="G207">
        <v>82311</v>
      </c>
      <c r="H207">
        <v>154101.15</v>
      </c>
      <c r="K207">
        <v>1514123.85</v>
      </c>
      <c r="L207">
        <v>728522.32</v>
      </c>
      <c r="O207">
        <v>0</v>
      </c>
      <c r="P207">
        <v>72883.789999999994</v>
      </c>
      <c r="R207">
        <v>2473</v>
      </c>
      <c r="V207">
        <v>932344.39</v>
      </c>
      <c r="W207">
        <v>2982894.62</v>
      </c>
      <c r="X207">
        <v>1159246.4099999999</v>
      </c>
      <c r="AB207">
        <v>1310582</v>
      </c>
      <c r="AC207">
        <v>78900</v>
      </c>
      <c r="AD207">
        <v>1602717</v>
      </c>
      <c r="AF207">
        <v>1760</v>
      </c>
      <c r="AG207">
        <v>755170.76</v>
      </c>
      <c r="AH207">
        <v>191930.62</v>
      </c>
      <c r="AL207">
        <v>33516</v>
      </c>
      <c r="AM207" s="123">
        <f t="shared" si="23"/>
        <v>1711583.66</v>
      </c>
      <c r="AN207" s="129">
        <f t="shared" si="24"/>
        <v>75356.789999999994</v>
      </c>
      <c r="AO207" s="142">
        <f t="shared" si="25"/>
        <v>1636226.8699999999</v>
      </c>
      <c r="AP207" s="143">
        <f t="shared" si="26"/>
        <v>2548728.41</v>
      </c>
      <c r="AQ207" s="143">
        <f t="shared" si="27"/>
        <v>2585094.38</v>
      </c>
      <c r="AR207" s="125">
        <f t="shared" si="22"/>
        <v>-36365.969999999739</v>
      </c>
    </row>
    <row r="208" spans="1:44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2320</v>
      </c>
      <c r="F208">
        <v>675945.95</v>
      </c>
      <c r="G208">
        <v>119744.58</v>
      </c>
      <c r="H208">
        <v>144813.70000000001</v>
      </c>
      <c r="K208">
        <v>1700700.74</v>
      </c>
      <c r="L208">
        <v>421933.72</v>
      </c>
      <c r="P208">
        <v>306393.09000000003</v>
      </c>
      <c r="R208">
        <v>1623</v>
      </c>
      <c r="V208">
        <v>338081.28000000003</v>
      </c>
      <c r="W208">
        <v>2454994.11</v>
      </c>
      <c r="X208">
        <v>688582.81</v>
      </c>
      <c r="AB208">
        <v>534376.5</v>
      </c>
      <c r="AC208">
        <v>47100</v>
      </c>
      <c r="AD208">
        <v>710520.5</v>
      </c>
      <c r="AE208">
        <v>2400</v>
      </c>
      <c r="AG208">
        <v>421805.5</v>
      </c>
      <c r="AH208">
        <v>150154.1</v>
      </c>
      <c r="AL208">
        <v>23132</v>
      </c>
      <c r="AM208" s="123">
        <f t="shared" si="23"/>
        <v>940504.23</v>
      </c>
      <c r="AN208" s="129">
        <f t="shared" si="24"/>
        <v>308016.09000000003</v>
      </c>
      <c r="AO208" s="142">
        <f t="shared" si="25"/>
        <v>632488.1399999999</v>
      </c>
      <c r="AP208" s="143">
        <f t="shared" si="26"/>
        <v>1270059.31</v>
      </c>
      <c r="AQ208" s="143">
        <f t="shared" si="27"/>
        <v>1308012.1000000001</v>
      </c>
      <c r="AR208" s="125">
        <f t="shared" si="22"/>
        <v>-37952.790000000037</v>
      </c>
    </row>
    <row r="209" spans="1:44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2321</v>
      </c>
      <c r="F209">
        <v>1989471.66</v>
      </c>
      <c r="G209">
        <v>584962.76</v>
      </c>
      <c r="H209">
        <v>51006.42</v>
      </c>
      <c r="K209">
        <v>949604.89</v>
      </c>
      <c r="L209">
        <v>323091.38</v>
      </c>
      <c r="O209">
        <v>73635</v>
      </c>
      <c r="P209">
        <v>187537.3</v>
      </c>
      <c r="R209">
        <v>4101.6400000000003</v>
      </c>
      <c r="V209">
        <v>312412.96999999997</v>
      </c>
      <c r="W209">
        <v>3300171.5</v>
      </c>
      <c r="X209">
        <v>733780.46</v>
      </c>
      <c r="Y209">
        <v>36000</v>
      </c>
      <c r="AA209">
        <v>830</v>
      </c>
      <c r="AB209">
        <v>362000</v>
      </c>
      <c r="AD209">
        <v>591212</v>
      </c>
      <c r="AE209">
        <v>5000</v>
      </c>
      <c r="AG209">
        <v>445326.62</v>
      </c>
      <c r="AH209">
        <v>66806.149999999994</v>
      </c>
      <c r="AJ209">
        <v>3986.99</v>
      </c>
      <c r="AM209" s="123">
        <f t="shared" si="23"/>
        <v>2625440.84</v>
      </c>
      <c r="AN209" s="129">
        <f t="shared" si="24"/>
        <v>265273.94</v>
      </c>
      <c r="AO209" s="142">
        <f t="shared" si="25"/>
        <v>2360166.9</v>
      </c>
      <c r="AP209" s="143">
        <f t="shared" si="26"/>
        <v>1132610.46</v>
      </c>
      <c r="AQ209" s="143">
        <f t="shared" si="27"/>
        <v>1112331.76</v>
      </c>
      <c r="AR209" s="125">
        <f t="shared" si="22"/>
        <v>20278.699999999953</v>
      </c>
    </row>
    <row r="210" spans="1:44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2322</v>
      </c>
      <c r="F210">
        <v>1688460.06</v>
      </c>
      <c r="G210">
        <v>68998.5</v>
      </c>
      <c r="H210">
        <v>366387.77</v>
      </c>
      <c r="K210">
        <v>865733.38</v>
      </c>
      <c r="L210">
        <v>1134726.1100000001</v>
      </c>
      <c r="P210">
        <v>57725</v>
      </c>
      <c r="R210">
        <v>2808</v>
      </c>
      <c r="V210">
        <v>2525800</v>
      </c>
      <c r="W210">
        <v>1463514.66</v>
      </c>
      <c r="X210">
        <v>239899.71</v>
      </c>
      <c r="Z210">
        <v>4134.5600000000004</v>
      </c>
      <c r="AB210">
        <v>628150</v>
      </c>
      <c r="AC210">
        <v>719593.89</v>
      </c>
      <c r="AD210">
        <v>960066</v>
      </c>
      <c r="AE210">
        <v>790</v>
      </c>
      <c r="AG210">
        <v>407100.46</v>
      </c>
      <c r="AH210">
        <v>149363.54</v>
      </c>
      <c r="AJ210">
        <v>0</v>
      </c>
      <c r="AM210" s="123">
        <f t="shared" si="23"/>
        <v>2123846.33</v>
      </c>
      <c r="AN210" s="129">
        <f t="shared" si="24"/>
        <v>60533</v>
      </c>
      <c r="AO210" s="142">
        <f t="shared" si="25"/>
        <v>2063313.33</v>
      </c>
      <c r="AP210" s="143">
        <f t="shared" si="26"/>
        <v>1591778.1600000001</v>
      </c>
      <c r="AQ210" s="143">
        <f t="shared" si="27"/>
        <v>1517320</v>
      </c>
      <c r="AR210" s="125">
        <f t="shared" si="22"/>
        <v>74458.160000000149</v>
      </c>
    </row>
    <row r="211" spans="1:44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2323</v>
      </c>
      <c r="F211">
        <v>691319.19</v>
      </c>
      <c r="G211">
        <v>340142.84</v>
      </c>
      <c r="H211">
        <v>64076.37</v>
      </c>
      <c r="K211">
        <v>1493281.68</v>
      </c>
      <c r="L211">
        <v>343439</v>
      </c>
      <c r="O211">
        <v>1500</v>
      </c>
      <c r="P211">
        <v>20195.73</v>
      </c>
      <c r="R211">
        <v>4132</v>
      </c>
      <c r="V211">
        <v>275711.42</v>
      </c>
      <c r="W211">
        <v>2681365.84</v>
      </c>
      <c r="X211">
        <v>679446.94</v>
      </c>
      <c r="AB211">
        <v>664740</v>
      </c>
      <c r="AD211">
        <v>896962</v>
      </c>
      <c r="AE211">
        <v>3400</v>
      </c>
      <c r="AG211">
        <v>416786.18</v>
      </c>
      <c r="AH211">
        <v>73867.350000000006</v>
      </c>
      <c r="AJ211">
        <v>3817.32</v>
      </c>
      <c r="AM211" s="123">
        <f t="shared" si="23"/>
        <v>1095538.4000000001</v>
      </c>
      <c r="AN211" s="129">
        <f t="shared" si="24"/>
        <v>25827.73</v>
      </c>
      <c r="AO211" s="142">
        <f t="shared" si="25"/>
        <v>1069710.6700000002</v>
      </c>
      <c r="AP211" s="143">
        <f t="shared" si="26"/>
        <v>1344186.94</v>
      </c>
      <c r="AQ211" s="143">
        <f t="shared" si="27"/>
        <v>1394832.85</v>
      </c>
      <c r="AR211" s="125">
        <f t="shared" si="22"/>
        <v>-50645.910000000149</v>
      </c>
    </row>
    <row r="212" spans="1:44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2324</v>
      </c>
      <c r="F212">
        <v>2934190.28</v>
      </c>
      <c r="G212">
        <v>52869.86</v>
      </c>
      <c r="H212">
        <v>98561.49</v>
      </c>
      <c r="K212">
        <v>384335.88</v>
      </c>
      <c r="L212">
        <v>582858.69999999995</v>
      </c>
      <c r="O212">
        <v>2866.75</v>
      </c>
      <c r="P212">
        <v>7681.2</v>
      </c>
      <c r="R212">
        <v>3172.17</v>
      </c>
      <c r="V212">
        <v>-1066778.24</v>
      </c>
      <c r="W212">
        <v>5060758.04</v>
      </c>
      <c r="X212">
        <v>1160459.8</v>
      </c>
      <c r="AB212">
        <v>846660</v>
      </c>
      <c r="AD212">
        <v>1196117</v>
      </c>
      <c r="AF212">
        <v>15610</v>
      </c>
      <c r="AG212">
        <v>692395.67</v>
      </c>
      <c r="AH212">
        <v>54449.7</v>
      </c>
      <c r="AJ212">
        <v>2251.14</v>
      </c>
      <c r="AL212">
        <v>1180</v>
      </c>
      <c r="AM212" s="123">
        <f t="shared" si="23"/>
        <v>3085621.63</v>
      </c>
      <c r="AN212" s="129">
        <f t="shared" si="24"/>
        <v>13720.12</v>
      </c>
      <c r="AO212" s="142">
        <f t="shared" si="25"/>
        <v>3071901.51</v>
      </c>
      <c r="AP212" s="143">
        <f t="shared" si="26"/>
        <v>2007119.8</v>
      </c>
      <c r="AQ212" s="143">
        <f t="shared" si="27"/>
        <v>1962003.5099999998</v>
      </c>
      <c r="AR212" s="125">
        <f t="shared" si="22"/>
        <v>45116.29000000027</v>
      </c>
    </row>
    <row r="213" spans="1:44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2325</v>
      </c>
      <c r="F213">
        <v>1429175.08</v>
      </c>
      <c r="G213">
        <v>6426.14</v>
      </c>
      <c r="H213">
        <v>81785.759999999995</v>
      </c>
      <c r="K213">
        <v>132499.28</v>
      </c>
      <c r="L213">
        <v>335174.40999999997</v>
      </c>
      <c r="O213">
        <v>6129</v>
      </c>
      <c r="P213">
        <v>40504.089999999997</v>
      </c>
      <c r="R213">
        <v>103.41</v>
      </c>
      <c r="U213">
        <v>-23036.959999999999</v>
      </c>
      <c r="V213">
        <v>284568.88</v>
      </c>
      <c r="W213">
        <v>1741122.88</v>
      </c>
      <c r="X213">
        <v>443085.76</v>
      </c>
      <c r="Y213">
        <v>18000</v>
      </c>
      <c r="AB213">
        <v>409860</v>
      </c>
      <c r="AC213">
        <v>140</v>
      </c>
      <c r="AD213">
        <v>521013</v>
      </c>
      <c r="AE213">
        <v>9450</v>
      </c>
      <c r="AG213">
        <v>344913.42</v>
      </c>
      <c r="AH213">
        <v>59446.41</v>
      </c>
      <c r="AJ213">
        <v>593.55999999999995</v>
      </c>
      <c r="AM213" s="123">
        <f t="shared" si="23"/>
        <v>1517386.98</v>
      </c>
      <c r="AN213" s="129">
        <f t="shared" si="24"/>
        <v>46736.5</v>
      </c>
      <c r="AO213" s="142">
        <f t="shared" si="25"/>
        <v>1470650.48</v>
      </c>
      <c r="AP213" s="143">
        <f t="shared" si="26"/>
        <v>871085.76</v>
      </c>
      <c r="AQ213" s="143">
        <f t="shared" si="27"/>
        <v>935416.39</v>
      </c>
      <c r="AR213" s="125">
        <f t="shared" si="22"/>
        <v>-64330.630000000005</v>
      </c>
    </row>
    <row r="214" spans="1:44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2326</v>
      </c>
      <c r="F214">
        <v>1406645.95</v>
      </c>
      <c r="G214">
        <v>71585.350000000006</v>
      </c>
      <c r="H214">
        <v>156900</v>
      </c>
      <c r="K214">
        <v>488486.86</v>
      </c>
      <c r="L214">
        <v>552338.32999999996</v>
      </c>
      <c r="P214">
        <v>61892</v>
      </c>
      <c r="R214">
        <v>4007.88</v>
      </c>
      <c r="T214">
        <v>720</v>
      </c>
      <c r="V214">
        <v>-1770095.53</v>
      </c>
      <c r="W214">
        <v>3760347.17</v>
      </c>
      <c r="X214">
        <v>1315547.03</v>
      </c>
      <c r="Y214">
        <v>216000</v>
      </c>
      <c r="AB214">
        <v>1013877.9</v>
      </c>
      <c r="AD214">
        <v>1175823.8999999999</v>
      </c>
      <c r="AE214">
        <v>6840.9</v>
      </c>
      <c r="AG214">
        <v>468255.83</v>
      </c>
      <c r="AH214">
        <v>116220.05</v>
      </c>
      <c r="AL214">
        <v>159199.28</v>
      </c>
      <c r="AM214" s="123">
        <f t="shared" si="23"/>
        <v>1635131.3</v>
      </c>
      <c r="AN214" s="129">
        <f t="shared" si="24"/>
        <v>65899.88</v>
      </c>
      <c r="AO214" s="142">
        <f t="shared" si="25"/>
        <v>1569231.42</v>
      </c>
      <c r="AP214" s="143">
        <f t="shared" si="26"/>
        <v>2545424.9300000002</v>
      </c>
      <c r="AQ214" s="143">
        <f t="shared" si="27"/>
        <v>1926339.96</v>
      </c>
      <c r="AR214" s="125">
        <f t="shared" si="22"/>
        <v>619084.9700000002</v>
      </c>
    </row>
    <row r="215" spans="1:44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2327</v>
      </c>
      <c r="F215">
        <v>2098671.19</v>
      </c>
      <c r="G215">
        <v>41160.269999999997</v>
      </c>
      <c r="H215">
        <v>87300.21</v>
      </c>
      <c r="K215">
        <v>1018169.75</v>
      </c>
      <c r="L215">
        <v>596745.46</v>
      </c>
      <c r="O215">
        <v>0</v>
      </c>
      <c r="P215">
        <v>31637.05</v>
      </c>
      <c r="R215">
        <v>8755.11</v>
      </c>
      <c r="V215">
        <v>1429425.39</v>
      </c>
      <c r="W215">
        <v>2267172.48</v>
      </c>
      <c r="X215">
        <v>1228939.3899999999</v>
      </c>
      <c r="Y215">
        <v>114000</v>
      </c>
      <c r="AB215">
        <v>500510.5</v>
      </c>
      <c r="AC215">
        <v>4414.95</v>
      </c>
      <c r="AD215">
        <v>702729.5</v>
      </c>
      <c r="AG215">
        <v>735943.37</v>
      </c>
      <c r="AH215">
        <v>88979.53</v>
      </c>
      <c r="AL215">
        <v>215155.59</v>
      </c>
      <c r="AM215" s="123">
        <f t="shared" si="23"/>
        <v>2227131.67</v>
      </c>
      <c r="AN215" s="129">
        <f t="shared" si="24"/>
        <v>40392.160000000003</v>
      </c>
      <c r="AO215" s="142">
        <f t="shared" si="25"/>
        <v>2186739.5099999998</v>
      </c>
      <c r="AP215" s="143">
        <f t="shared" si="26"/>
        <v>1847864.8399999999</v>
      </c>
      <c r="AQ215" s="143">
        <f t="shared" si="27"/>
        <v>1742807.9900000002</v>
      </c>
      <c r="AR215" s="125">
        <f t="shared" si="22"/>
        <v>105056.84999999963</v>
      </c>
    </row>
    <row r="216" spans="1:44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2328</v>
      </c>
      <c r="F216">
        <v>1328483.2</v>
      </c>
      <c r="G216">
        <v>28040</v>
      </c>
      <c r="H216">
        <v>84218.66</v>
      </c>
      <c r="K216">
        <v>234856.79</v>
      </c>
      <c r="L216">
        <v>608832</v>
      </c>
      <c r="O216">
        <v>45952</v>
      </c>
      <c r="P216">
        <v>19182.5</v>
      </c>
      <c r="R216">
        <v>46774.02</v>
      </c>
      <c r="T216">
        <v>2215</v>
      </c>
      <c r="V216">
        <v>-779781.67</v>
      </c>
      <c r="W216">
        <v>1878069.39</v>
      </c>
      <c r="X216">
        <v>1504153.39</v>
      </c>
      <c r="Y216">
        <v>168000</v>
      </c>
      <c r="AB216">
        <v>282450</v>
      </c>
      <c r="AC216">
        <v>28632.31</v>
      </c>
      <c r="AD216">
        <v>434878</v>
      </c>
      <c r="AG216">
        <v>195616.44</v>
      </c>
      <c r="AI216">
        <v>100000</v>
      </c>
      <c r="AL216">
        <v>180721.85</v>
      </c>
      <c r="AM216" s="123">
        <f t="shared" si="23"/>
        <v>1440741.8599999999</v>
      </c>
      <c r="AN216" s="129">
        <f t="shared" si="24"/>
        <v>111908.51999999999</v>
      </c>
      <c r="AO216" s="142">
        <f t="shared" si="25"/>
        <v>1328833.3399999999</v>
      </c>
      <c r="AP216" s="143">
        <f t="shared" si="26"/>
        <v>1983235.7</v>
      </c>
      <c r="AQ216" s="143">
        <f t="shared" si="27"/>
        <v>911216.28999999992</v>
      </c>
      <c r="AR216" s="125">
        <f t="shared" si="22"/>
        <v>1072019.4100000001</v>
      </c>
    </row>
    <row r="217" spans="1:44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2329</v>
      </c>
      <c r="F217">
        <v>2540512.54</v>
      </c>
      <c r="G217">
        <v>178332.93</v>
      </c>
      <c r="H217">
        <v>119455.78</v>
      </c>
      <c r="K217">
        <v>454548.95</v>
      </c>
      <c r="L217">
        <v>973658.54</v>
      </c>
      <c r="O217">
        <v>0</v>
      </c>
      <c r="P217">
        <v>155329.70000000001</v>
      </c>
      <c r="R217">
        <v>8321.0400000000009</v>
      </c>
      <c r="T217">
        <v>3885</v>
      </c>
      <c r="V217">
        <v>-1692619.9</v>
      </c>
      <c r="W217">
        <v>4524693.96</v>
      </c>
      <c r="X217">
        <v>2691899.08</v>
      </c>
      <c r="Y217">
        <v>193468</v>
      </c>
      <c r="AB217">
        <v>925899</v>
      </c>
      <c r="AC217">
        <v>580937.98</v>
      </c>
      <c r="AD217">
        <v>1667830.8</v>
      </c>
      <c r="AE217">
        <v>28410</v>
      </c>
      <c r="AG217">
        <v>1053384.03</v>
      </c>
      <c r="AH217">
        <v>96022.18</v>
      </c>
      <c r="AL217">
        <v>279658.11</v>
      </c>
      <c r="AM217" s="123">
        <f t="shared" si="23"/>
        <v>2838301.25</v>
      </c>
      <c r="AN217" s="129">
        <f t="shared" si="24"/>
        <v>163650.74000000002</v>
      </c>
      <c r="AO217" s="142">
        <f t="shared" si="25"/>
        <v>2674650.5099999998</v>
      </c>
      <c r="AP217" s="143">
        <f t="shared" si="26"/>
        <v>4392204.0600000005</v>
      </c>
      <c r="AQ217" s="143">
        <f t="shared" si="27"/>
        <v>3125305.12</v>
      </c>
      <c r="AR217" s="125">
        <f t="shared" si="22"/>
        <v>1266898.9400000004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zoomScale="112" zoomScaleNormal="112" workbookViewId="0">
      <selection sqref="A1:AG1048576"/>
    </sheetView>
  </sheetViews>
  <sheetFormatPr defaultRowHeight="13.8" x14ac:dyDescent="0.25"/>
  <cols>
    <col min="1" max="1" width="43.296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2671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2116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2672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2673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2121</v>
      </c>
      <c r="AG2" t="s">
        <v>2106</v>
      </c>
    </row>
    <row r="3" spans="1:33" x14ac:dyDescent="0.25">
      <c r="A3" t="s">
        <v>2107</v>
      </c>
      <c r="B3">
        <v>86399717.519999996</v>
      </c>
      <c r="C3">
        <v>4919774.28</v>
      </c>
      <c r="D3">
        <v>11244581.75</v>
      </c>
      <c r="E3">
        <v>0</v>
      </c>
      <c r="F3">
        <v>0</v>
      </c>
      <c r="G3">
        <v>95898479.989999995</v>
      </c>
      <c r="H3">
        <v>33599577.579999998</v>
      </c>
      <c r="I3">
        <v>0</v>
      </c>
      <c r="J3">
        <v>0</v>
      </c>
      <c r="K3">
        <v>907692.95</v>
      </c>
      <c r="L3">
        <v>2664439.77</v>
      </c>
      <c r="M3">
        <v>5026891.1399999997</v>
      </c>
      <c r="N3">
        <v>199866.09</v>
      </c>
      <c r="O3">
        <v>0</v>
      </c>
      <c r="P3">
        <v>8609207.0999999996</v>
      </c>
      <c r="Q3">
        <v>11585754.279999999</v>
      </c>
      <c r="R3">
        <v>73537154.049999997</v>
      </c>
      <c r="S3">
        <v>156546782.03999999</v>
      </c>
      <c r="T3">
        <v>40774860.219999999</v>
      </c>
      <c r="U3">
        <v>1646646.04</v>
      </c>
      <c r="V3">
        <v>50366.52</v>
      </c>
      <c r="W3">
        <v>5145</v>
      </c>
      <c r="X3">
        <v>55884919.009999998</v>
      </c>
      <c r="Y3">
        <v>3842898.29</v>
      </c>
      <c r="Z3">
        <v>70623429.379999995</v>
      </c>
      <c r="AA3">
        <v>343680.5</v>
      </c>
      <c r="AB3">
        <v>131754.57999999999</v>
      </c>
      <c r="AC3">
        <v>38209277.859999999</v>
      </c>
      <c r="AD3">
        <v>17886375.039999999</v>
      </c>
      <c r="AE3">
        <v>39880</v>
      </c>
      <c r="AF3">
        <v>16</v>
      </c>
      <c r="AG3">
        <v>1986078.02</v>
      </c>
    </row>
    <row r="4" spans="1:33" x14ac:dyDescent="0.25">
      <c r="A4" t="s">
        <v>2330</v>
      </c>
      <c r="B4">
        <v>4717418.67</v>
      </c>
      <c r="C4">
        <v>15745</v>
      </c>
      <c r="D4">
        <v>70792.36</v>
      </c>
      <c r="G4">
        <v>2399189.0099999998</v>
      </c>
      <c r="H4">
        <v>375206.21</v>
      </c>
      <c r="K4">
        <v>0</v>
      </c>
      <c r="M4">
        <v>185711</v>
      </c>
      <c r="N4">
        <v>904.57</v>
      </c>
      <c r="R4">
        <v>6543621.4000000004</v>
      </c>
      <c r="S4">
        <v>1723269</v>
      </c>
      <c r="T4">
        <v>283511.03000000003</v>
      </c>
      <c r="U4">
        <v>199190</v>
      </c>
      <c r="X4">
        <v>1477792.85</v>
      </c>
      <c r="Y4">
        <v>34900</v>
      </c>
      <c r="Z4">
        <v>1886987.85</v>
      </c>
      <c r="AA4">
        <v>50180</v>
      </c>
      <c r="AB4">
        <v>3264</v>
      </c>
      <c r="AC4">
        <v>687097.03</v>
      </c>
      <c r="AD4">
        <v>169594.54</v>
      </c>
      <c r="AG4">
        <v>73425.179999999993</v>
      </c>
    </row>
    <row r="5" spans="1:33" x14ac:dyDescent="0.25">
      <c r="A5" t="s">
        <v>2331</v>
      </c>
      <c r="B5">
        <v>196975.87</v>
      </c>
      <c r="C5">
        <v>20232</v>
      </c>
      <c r="D5">
        <v>102606.47</v>
      </c>
      <c r="G5">
        <v>379360.43</v>
      </c>
      <c r="H5">
        <v>77967.899999999994</v>
      </c>
      <c r="K5">
        <v>19228.599999999999</v>
      </c>
      <c r="N5">
        <v>0</v>
      </c>
      <c r="R5">
        <v>-808708.06</v>
      </c>
      <c r="S5">
        <v>1740746.12</v>
      </c>
      <c r="T5">
        <v>200872.2</v>
      </c>
      <c r="U5">
        <v>1000</v>
      </c>
      <c r="X5">
        <v>513707</v>
      </c>
      <c r="Y5">
        <v>23400</v>
      </c>
      <c r="Z5">
        <v>576962</v>
      </c>
      <c r="AC5">
        <v>266215.96000000002</v>
      </c>
      <c r="AD5">
        <v>69925.23</v>
      </c>
    </row>
    <row r="6" spans="1:33" x14ac:dyDescent="0.25">
      <c r="A6" t="s">
        <v>2332</v>
      </c>
      <c r="B6">
        <v>2383230.13</v>
      </c>
      <c r="C6">
        <v>57737.7</v>
      </c>
      <c r="D6">
        <v>134608.1</v>
      </c>
      <c r="G6">
        <v>362763.01</v>
      </c>
      <c r="H6">
        <v>160485.35</v>
      </c>
      <c r="K6">
        <v>0</v>
      </c>
      <c r="L6">
        <v>999</v>
      </c>
      <c r="M6">
        <v>266645</v>
      </c>
      <c r="N6">
        <v>313.45999999999998</v>
      </c>
      <c r="R6">
        <v>1193666.73</v>
      </c>
      <c r="S6">
        <v>2169071.4500000002</v>
      </c>
      <c r="T6">
        <v>1816237.57</v>
      </c>
      <c r="X6">
        <v>1126969.92</v>
      </c>
      <c r="Y6">
        <v>37750</v>
      </c>
      <c r="Z6">
        <v>1686380.92</v>
      </c>
      <c r="AA6">
        <v>6000</v>
      </c>
      <c r="AC6">
        <v>589861.03</v>
      </c>
      <c r="AD6">
        <v>73271.39</v>
      </c>
      <c r="AG6">
        <v>1157315.5</v>
      </c>
    </row>
    <row r="7" spans="1:33" x14ac:dyDescent="0.25">
      <c r="A7" t="s">
        <v>2333</v>
      </c>
      <c r="B7">
        <v>863353.22</v>
      </c>
      <c r="C7">
        <v>1810</v>
      </c>
      <c r="D7">
        <v>162145.38</v>
      </c>
      <c r="G7">
        <v>247056.65</v>
      </c>
      <c r="H7">
        <v>42825.78</v>
      </c>
      <c r="N7">
        <v>3</v>
      </c>
      <c r="P7">
        <v>66647</v>
      </c>
      <c r="R7">
        <v>1226196.42</v>
      </c>
      <c r="S7">
        <v>235221.96</v>
      </c>
      <c r="T7">
        <v>153944.82999999999</v>
      </c>
      <c r="X7">
        <v>995311</v>
      </c>
      <c r="Y7">
        <v>26260</v>
      </c>
      <c r="Z7">
        <v>1055120</v>
      </c>
      <c r="AA7">
        <v>2000</v>
      </c>
      <c r="AC7">
        <v>299691.46999999997</v>
      </c>
      <c r="AD7">
        <v>29581.71</v>
      </c>
    </row>
    <row r="8" spans="1:33" x14ac:dyDescent="0.25">
      <c r="A8" t="s">
        <v>2334</v>
      </c>
      <c r="B8">
        <v>531021.65</v>
      </c>
      <c r="C8">
        <v>27675</v>
      </c>
      <c r="D8">
        <v>61637.13</v>
      </c>
      <c r="G8">
        <v>495423.98</v>
      </c>
      <c r="H8">
        <v>251108.36</v>
      </c>
      <c r="L8">
        <v>2708.84</v>
      </c>
      <c r="M8">
        <v>52400</v>
      </c>
      <c r="N8">
        <v>734</v>
      </c>
      <c r="R8">
        <v>19775.689999999999</v>
      </c>
      <c r="S8">
        <v>1649277.25</v>
      </c>
      <c r="T8">
        <v>193934.2</v>
      </c>
      <c r="U8">
        <v>42000</v>
      </c>
      <c r="X8">
        <v>517629.37</v>
      </c>
      <c r="Y8">
        <v>14000</v>
      </c>
      <c r="Z8">
        <v>684477.37</v>
      </c>
      <c r="AC8">
        <v>370184.99</v>
      </c>
      <c r="AD8">
        <v>70930.87</v>
      </c>
    </row>
    <row r="9" spans="1:33" x14ac:dyDescent="0.25">
      <c r="A9" t="s">
        <v>2335</v>
      </c>
      <c r="B9">
        <v>903887.27</v>
      </c>
      <c r="C9">
        <v>7199.76</v>
      </c>
      <c r="D9">
        <v>108561.27</v>
      </c>
      <c r="G9">
        <v>21957.96</v>
      </c>
      <c r="H9">
        <v>313602.25</v>
      </c>
      <c r="K9">
        <v>177.1</v>
      </c>
      <c r="L9">
        <v>0</v>
      </c>
      <c r="M9">
        <v>454086</v>
      </c>
      <c r="N9">
        <v>-177.1</v>
      </c>
      <c r="R9">
        <v>1037119.5</v>
      </c>
      <c r="S9">
        <v>169383.81</v>
      </c>
      <c r="T9">
        <v>122529.19</v>
      </c>
      <c r="X9">
        <v>508496.02</v>
      </c>
      <c r="Y9">
        <v>31000</v>
      </c>
      <c r="Z9">
        <v>666497.02</v>
      </c>
      <c r="AA9">
        <v>10707</v>
      </c>
      <c r="AB9">
        <v>2960</v>
      </c>
      <c r="AC9">
        <v>225787.16</v>
      </c>
      <c r="AD9">
        <v>60454.83</v>
      </c>
      <c r="AG9">
        <v>1000</v>
      </c>
    </row>
    <row r="10" spans="1:33" x14ac:dyDescent="0.25">
      <c r="A10" t="s">
        <v>2336</v>
      </c>
      <c r="B10">
        <v>1983727.97</v>
      </c>
      <c r="C10">
        <v>87926</v>
      </c>
      <c r="D10">
        <v>114479.74</v>
      </c>
      <c r="G10">
        <v>835570.31</v>
      </c>
      <c r="H10">
        <v>219322.63</v>
      </c>
      <c r="K10">
        <v>0</v>
      </c>
      <c r="N10">
        <v>0</v>
      </c>
      <c r="R10">
        <v>2223744.63</v>
      </c>
      <c r="S10">
        <v>1442563.02</v>
      </c>
      <c r="T10">
        <v>332348.45</v>
      </c>
      <c r="X10">
        <v>623171.19999999995</v>
      </c>
      <c r="Y10">
        <v>7500</v>
      </c>
      <c r="Z10">
        <v>883250.2</v>
      </c>
      <c r="AA10">
        <v>19140</v>
      </c>
      <c r="AB10">
        <v>3176</v>
      </c>
      <c r="AC10">
        <v>389798.85</v>
      </c>
      <c r="AD10">
        <v>92935.6</v>
      </c>
    </row>
    <row r="11" spans="1:33" x14ac:dyDescent="0.25">
      <c r="A11" t="s">
        <v>2337</v>
      </c>
      <c r="B11">
        <v>530555.91</v>
      </c>
      <c r="C11">
        <v>-2574.0500000000002</v>
      </c>
      <c r="D11">
        <v>184921.74</v>
      </c>
      <c r="G11">
        <v>785523.33</v>
      </c>
      <c r="H11">
        <v>205734.86</v>
      </c>
      <c r="K11">
        <v>0</v>
      </c>
      <c r="N11">
        <v>373.69</v>
      </c>
      <c r="R11">
        <v>1528986.69</v>
      </c>
      <c r="S11">
        <v>484200</v>
      </c>
      <c r="T11">
        <v>161524.44</v>
      </c>
      <c r="X11">
        <v>849350.34</v>
      </c>
      <c r="Y11">
        <v>1500</v>
      </c>
      <c r="Z11">
        <v>951973.34</v>
      </c>
      <c r="AC11">
        <v>298705.82</v>
      </c>
      <c r="AD11">
        <v>71094.210000000006</v>
      </c>
    </row>
    <row r="12" spans="1:33" x14ac:dyDescent="0.25">
      <c r="A12" t="s">
        <v>2338</v>
      </c>
      <c r="B12">
        <v>1230057.97</v>
      </c>
      <c r="C12">
        <v>20833.900000000001</v>
      </c>
      <c r="D12">
        <v>186101.99</v>
      </c>
      <c r="G12">
        <v>394414.71</v>
      </c>
      <c r="H12">
        <v>203050.11</v>
      </c>
      <c r="L12">
        <v>1751.81</v>
      </c>
      <c r="M12">
        <v>26400</v>
      </c>
      <c r="N12">
        <v>0</v>
      </c>
      <c r="R12">
        <v>749373.83</v>
      </c>
      <c r="S12">
        <v>1884119.29</v>
      </c>
      <c r="T12">
        <v>462790.15</v>
      </c>
      <c r="X12">
        <v>1124230.8600000001</v>
      </c>
      <c r="Y12">
        <v>28052.19</v>
      </c>
      <c r="Z12">
        <v>1518479.86</v>
      </c>
      <c r="AA12">
        <v>7040</v>
      </c>
      <c r="AC12">
        <v>645570.56999999995</v>
      </c>
      <c r="AD12">
        <v>71169.02</v>
      </c>
    </row>
    <row r="13" spans="1:33" x14ac:dyDescent="0.25">
      <c r="A13" t="s">
        <v>2339</v>
      </c>
      <c r="B13">
        <v>890902.99</v>
      </c>
      <c r="C13">
        <v>8343.75</v>
      </c>
      <c r="D13">
        <v>83636.86</v>
      </c>
      <c r="G13">
        <v>6779767.1799999997</v>
      </c>
      <c r="H13">
        <v>455951.96</v>
      </c>
      <c r="N13">
        <v>1986.99</v>
      </c>
      <c r="R13">
        <v>8137707.2400000002</v>
      </c>
      <c r="S13">
        <v>684118.79</v>
      </c>
      <c r="T13">
        <v>277747.28000000003</v>
      </c>
      <c r="X13">
        <v>803470.76</v>
      </c>
      <c r="Y13">
        <v>4000</v>
      </c>
      <c r="Z13">
        <v>1073059.76</v>
      </c>
      <c r="AC13">
        <v>412822.77</v>
      </c>
      <c r="AD13">
        <v>204545.79</v>
      </c>
    </row>
    <row r="14" spans="1:33" x14ac:dyDescent="0.25">
      <c r="A14" t="s">
        <v>2340</v>
      </c>
      <c r="B14">
        <v>947511.04</v>
      </c>
      <c r="C14">
        <v>208148.17</v>
      </c>
      <c r="D14">
        <v>120295.9</v>
      </c>
      <c r="G14">
        <v>1569289.74</v>
      </c>
      <c r="H14">
        <v>721444.56</v>
      </c>
      <c r="M14">
        <v>293400</v>
      </c>
      <c r="N14">
        <v>0</v>
      </c>
      <c r="P14">
        <v>82804</v>
      </c>
      <c r="R14">
        <v>3329046.44</v>
      </c>
      <c r="S14">
        <v>1214.67</v>
      </c>
      <c r="T14">
        <v>321925.01</v>
      </c>
      <c r="X14">
        <v>567626.73</v>
      </c>
      <c r="Y14">
        <v>6000</v>
      </c>
      <c r="Z14">
        <v>641035.73</v>
      </c>
      <c r="AC14">
        <v>311730.52</v>
      </c>
      <c r="AD14">
        <v>82561.19</v>
      </c>
    </row>
    <row r="15" spans="1:33" x14ac:dyDescent="0.25">
      <c r="A15" t="s">
        <v>2341</v>
      </c>
      <c r="B15">
        <v>631213.26</v>
      </c>
      <c r="C15">
        <v>10584.8</v>
      </c>
      <c r="D15">
        <v>77664.87</v>
      </c>
      <c r="G15">
        <v>288167.21999999997</v>
      </c>
      <c r="H15">
        <v>161021.38</v>
      </c>
      <c r="M15">
        <v>54100</v>
      </c>
      <c r="N15">
        <v>0</v>
      </c>
      <c r="R15">
        <v>-336146.65</v>
      </c>
      <c r="S15">
        <v>1709584.67</v>
      </c>
      <c r="T15">
        <v>137418.65</v>
      </c>
      <c r="X15">
        <v>353024.02</v>
      </c>
      <c r="Y15">
        <v>11950.73</v>
      </c>
      <c r="Z15">
        <v>551687.02</v>
      </c>
      <c r="AC15">
        <v>157421.63</v>
      </c>
      <c r="AD15">
        <v>52171.24</v>
      </c>
    </row>
    <row r="16" spans="1:33" x14ac:dyDescent="0.25">
      <c r="A16" t="s">
        <v>2343</v>
      </c>
      <c r="B16">
        <v>176015.23</v>
      </c>
      <c r="C16">
        <v>0</v>
      </c>
      <c r="D16">
        <v>78444.17</v>
      </c>
      <c r="G16">
        <v>362765.21</v>
      </c>
      <c r="H16">
        <v>80980.34</v>
      </c>
      <c r="N16">
        <v>750</v>
      </c>
      <c r="R16">
        <v>-1339215.8500000001</v>
      </c>
      <c r="S16">
        <v>2091979.99</v>
      </c>
      <c r="T16">
        <v>315379.42</v>
      </c>
      <c r="U16">
        <v>8010</v>
      </c>
      <c r="X16">
        <v>455402.5</v>
      </c>
      <c r="Y16">
        <v>123525.92</v>
      </c>
      <c r="Z16">
        <v>614179.5</v>
      </c>
      <c r="AC16">
        <v>239469.72</v>
      </c>
      <c r="AD16">
        <v>53659.39</v>
      </c>
      <c r="AG16">
        <v>50318.42</v>
      </c>
    </row>
    <row r="17" spans="1:31" x14ac:dyDescent="0.25">
      <c r="A17" t="s">
        <v>2344</v>
      </c>
      <c r="B17">
        <v>31929.02</v>
      </c>
      <c r="C17">
        <v>0</v>
      </c>
      <c r="D17">
        <v>31783.66</v>
      </c>
      <c r="G17">
        <v>594005.43000000005</v>
      </c>
      <c r="H17">
        <v>88467.82</v>
      </c>
      <c r="L17">
        <v>29162.95</v>
      </c>
      <c r="R17">
        <v>-850986.74</v>
      </c>
      <c r="S17">
        <v>1967042.37</v>
      </c>
      <c r="T17">
        <v>63432.42</v>
      </c>
      <c r="X17">
        <v>287140</v>
      </c>
      <c r="Y17">
        <v>37500</v>
      </c>
      <c r="Z17">
        <v>294640</v>
      </c>
      <c r="AC17">
        <v>420851.28</v>
      </c>
      <c r="AD17">
        <v>71613.789999999994</v>
      </c>
    </row>
    <row r="18" spans="1:31" x14ac:dyDescent="0.25">
      <c r="A18" t="s">
        <v>2345</v>
      </c>
      <c r="B18">
        <v>141566.12</v>
      </c>
      <c r="C18">
        <v>0</v>
      </c>
      <c r="D18">
        <v>27811.81</v>
      </c>
      <c r="G18">
        <v>1172805.1000000001</v>
      </c>
      <c r="H18">
        <v>72621.84</v>
      </c>
      <c r="N18">
        <v>13</v>
      </c>
      <c r="R18">
        <v>-240076.13</v>
      </c>
      <c r="S18">
        <v>1776680.82</v>
      </c>
      <c r="T18">
        <v>111128.05</v>
      </c>
      <c r="U18">
        <v>6600</v>
      </c>
      <c r="X18">
        <v>626950.65</v>
      </c>
      <c r="Y18">
        <v>60900</v>
      </c>
      <c r="Z18">
        <v>634450.65</v>
      </c>
      <c r="AC18">
        <v>216792.69</v>
      </c>
      <c r="AD18">
        <v>76148.179999999993</v>
      </c>
    </row>
    <row r="19" spans="1:31" x14ac:dyDescent="0.25">
      <c r="A19" t="s">
        <v>2346</v>
      </c>
      <c r="B19">
        <v>1653614.71</v>
      </c>
      <c r="C19">
        <v>15202.7</v>
      </c>
      <c r="D19">
        <v>116698.73</v>
      </c>
      <c r="G19">
        <v>690742.37</v>
      </c>
      <c r="H19">
        <v>1259523.8400000001</v>
      </c>
      <c r="K19">
        <v>0</v>
      </c>
      <c r="L19">
        <v>0</v>
      </c>
      <c r="N19">
        <v>989.31</v>
      </c>
      <c r="P19">
        <v>334742.82</v>
      </c>
      <c r="R19">
        <v>1389312.14</v>
      </c>
      <c r="S19">
        <v>2074982.75</v>
      </c>
      <c r="T19">
        <v>702475.29</v>
      </c>
      <c r="X19">
        <v>874929</v>
      </c>
      <c r="Y19">
        <v>2500</v>
      </c>
      <c r="Z19">
        <v>1007019</v>
      </c>
      <c r="AC19">
        <v>545236.23</v>
      </c>
      <c r="AD19">
        <v>91893.73</v>
      </c>
    </row>
    <row r="20" spans="1:31" x14ac:dyDescent="0.25">
      <c r="A20" t="s">
        <v>2347</v>
      </c>
      <c r="B20">
        <v>410340.65</v>
      </c>
      <c r="C20">
        <v>4496</v>
      </c>
      <c r="D20">
        <v>167046</v>
      </c>
      <c r="G20">
        <v>377791.18</v>
      </c>
      <c r="H20">
        <v>196539.98</v>
      </c>
      <c r="L20">
        <v>0</v>
      </c>
      <c r="M20">
        <v>200300.16</v>
      </c>
      <c r="R20">
        <v>13006.13</v>
      </c>
      <c r="S20">
        <v>1108892.57</v>
      </c>
      <c r="T20">
        <v>153268.47</v>
      </c>
      <c r="X20">
        <v>464582.5</v>
      </c>
      <c r="Y20">
        <v>15000</v>
      </c>
      <c r="Z20">
        <v>507582.5</v>
      </c>
      <c r="AC20">
        <v>245140.85</v>
      </c>
      <c r="AD20">
        <v>46112.67</v>
      </c>
    </row>
    <row r="21" spans="1:31" x14ac:dyDescent="0.25">
      <c r="A21" t="s">
        <v>2348</v>
      </c>
      <c r="B21">
        <v>1246455.22</v>
      </c>
      <c r="C21">
        <v>7463.5</v>
      </c>
      <c r="D21">
        <v>90320.25</v>
      </c>
      <c r="G21">
        <v>573336.01</v>
      </c>
      <c r="H21">
        <v>389618.87</v>
      </c>
      <c r="L21">
        <v>26157</v>
      </c>
      <c r="N21">
        <v>1</v>
      </c>
      <c r="P21">
        <v>105423.82</v>
      </c>
      <c r="R21">
        <v>852772.47</v>
      </c>
      <c r="S21">
        <v>1357301.45</v>
      </c>
      <c r="T21">
        <v>472454.96</v>
      </c>
      <c r="X21">
        <v>1087264.8999999999</v>
      </c>
      <c r="Y21">
        <v>11760</v>
      </c>
      <c r="Z21">
        <v>1135144.8999999999</v>
      </c>
      <c r="AC21">
        <v>395428.6</v>
      </c>
      <c r="AD21">
        <v>75368.25</v>
      </c>
    </row>
    <row r="22" spans="1:31" x14ac:dyDescent="0.25">
      <c r="A22" t="s">
        <v>2349</v>
      </c>
      <c r="B22">
        <v>473555.6</v>
      </c>
      <c r="C22">
        <v>9731.25</v>
      </c>
      <c r="D22">
        <v>78681.570000000007</v>
      </c>
      <c r="G22">
        <v>328639.14</v>
      </c>
      <c r="H22">
        <v>435812.69</v>
      </c>
      <c r="K22">
        <v>0</v>
      </c>
      <c r="L22">
        <v>29758.3</v>
      </c>
      <c r="M22">
        <v>0.19</v>
      </c>
      <c r="N22">
        <v>27.82</v>
      </c>
      <c r="P22">
        <v>89070.66</v>
      </c>
      <c r="R22">
        <v>168637.09</v>
      </c>
      <c r="S22">
        <v>1339755.76</v>
      </c>
      <c r="T22">
        <v>267003.28999999998</v>
      </c>
      <c r="X22">
        <v>863230</v>
      </c>
      <c r="Y22">
        <v>12000</v>
      </c>
      <c r="Z22">
        <v>913930</v>
      </c>
      <c r="AA22">
        <v>2000</v>
      </c>
      <c r="AB22">
        <v>48</v>
      </c>
      <c r="AC22">
        <v>469942.43</v>
      </c>
      <c r="AD22">
        <v>57142.43</v>
      </c>
    </row>
    <row r="23" spans="1:31" x14ac:dyDescent="0.25">
      <c r="A23" t="s">
        <v>2350</v>
      </c>
      <c r="B23">
        <v>246121.52</v>
      </c>
      <c r="C23">
        <v>2540.5</v>
      </c>
      <c r="D23">
        <v>31556.12</v>
      </c>
      <c r="G23">
        <v>3428924.89</v>
      </c>
      <c r="H23">
        <v>339457.76</v>
      </c>
      <c r="L23">
        <v>52864.25</v>
      </c>
      <c r="M23">
        <v>75900</v>
      </c>
      <c r="N23">
        <v>0</v>
      </c>
      <c r="R23">
        <v>3796533.48</v>
      </c>
      <c r="S23">
        <v>391756.52</v>
      </c>
      <c r="T23">
        <v>292898.09000000003</v>
      </c>
      <c r="V23">
        <v>7.0000000000000007E-2</v>
      </c>
      <c r="X23">
        <v>862719.4</v>
      </c>
      <c r="Y23">
        <v>23000</v>
      </c>
      <c r="Z23">
        <v>1017329.4</v>
      </c>
      <c r="AA23">
        <v>8610</v>
      </c>
      <c r="AB23">
        <v>5112</v>
      </c>
      <c r="AC23">
        <v>298784.13</v>
      </c>
      <c r="AD23">
        <v>117235.49</v>
      </c>
    </row>
    <row r="24" spans="1:31" x14ac:dyDescent="0.25">
      <c r="A24" t="s">
        <v>2351</v>
      </c>
      <c r="B24">
        <v>303167.44</v>
      </c>
      <c r="C24">
        <v>2567</v>
      </c>
      <c r="D24">
        <v>106610.69</v>
      </c>
      <c r="G24">
        <v>2966666.69</v>
      </c>
      <c r="H24">
        <v>329366</v>
      </c>
      <c r="N24">
        <v>1085.2</v>
      </c>
      <c r="P24">
        <v>205514.88</v>
      </c>
      <c r="R24">
        <v>3465438.77</v>
      </c>
      <c r="S24">
        <v>459399.49</v>
      </c>
      <c r="T24">
        <v>1269303.3600000001</v>
      </c>
      <c r="X24">
        <v>466910</v>
      </c>
      <c r="Z24">
        <v>541910</v>
      </c>
      <c r="AA24">
        <v>7500</v>
      </c>
      <c r="AB24">
        <v>13302</v>
      </c>
      <c r="AC24">
        <v>238205.44</v>
      </c>
      <c r="AD24">
        <v>1358356.44</v>
      </c>
    </row>
    <row r="25" spans="1:31" x14ac:dyDescent="0.25">
      <c r="A25" t="s">
        <v>2352</v>
      </c>
      <c r="B25">
        <v>510501.84</v>
      </c>
      <c r="C25">
        <v>685</v>
      </c>
      <c r="D25">
        <v>50318.39</v>
      </c>
      <c r="G25">
        <v>492545.09</v>
      </c>
      <c r="H25">
        <v>450622.59</v>
      </c>
      <c r="K25">
        <v>0</v>
      </c>
      <c r="L25">
        <v>7600</v>
      </c>
      <c r="N25">
        <v>95.6</v>
      </c>
      <c r="P25">
        <v>165786.1</v>
      </c>
      <c r="R25">
        <v>895555.32</v>
      </c>
      <c r="S25">
        <v>556569.79</v>
      </c>
      <c r="T25">
        <v>243618.51</v>
      </c>
      <c r="V25">
        <v>969.11</v>
      </c>
      <c r="X25">
        <v>481995</v>
      </c>
      <c r="Y25">
        <v>7500</v>
      </c>
      <c r="Z25">
        <v>589738.5</v>
      </c>
      <c r="AC25">
        <v>192345.1</v>
      </c>
      <c r="AD25">
        <v>72932.92</v>
      </c>
    </row>
    <row r="26" spans="1:31" x14ac:dyDescent="0.25">
      <c r="A26" t="s">
        <v>2353</v>
      </c>
      <c r="B26">
        <v>406217.69</v>
      </c>
      <c r="C26">
        <v>499</v>
      </c>
      <c r="D26">
        <v>253113.33</v>
      </c>
      <c r="G26">
        <v>289797.45</v>
      </c>
      <c r="H26">
        <v>80530.87</v>
      </c>
      <c r="K26">
        <v>0</v>
      </c>
      <c r="L26">
        <v>6663.18</v>
      </c>
      <c r="M26">
        <v>48800</v>
      </c>
      <c r="N26">
        <v>161.79</v>
      </c>
      <c r="P26">
        <v>205429.81</v>
      </c>
      <c r="R26">
        <v>-663432.77</v>
      </c>
      <c r="S26">
        <v>1714982.69</v>
      </c>
      <c r="T26">
        <v>144817.01</v>
      </c>
      <c r="X26">
        <v>456023.4</v>
      </c>
      <c r="Y26">
        <v>9000</v>
      </c>
      <c r="Z26">
        <v>524933.4</v>
      </c>
      <c r="AA26">
        <v>1890</v>
      </c>
      <c r="AB26">
        <v>180</v>
      </c>
      <c r="AC26">
        <v>233014.47</v>
      </c>
      <c r="AD26">
        <v>132268.9</v>
      </c>
    </row>
    <row r="27" spans="1:31" x14ac:dyDescent="0.25">
      <c r="A27" t="s">
        <v>2354</v>
      </c>
      <c r="B27">
        <v>309431.28999999998</v>
      </c>
      <c r="C27">
        <v>481</v>
      </c>
      <c r="D27">
        <v>108696.26</v>
      </c>
      <c r="G27">
        <v>527595.65</v>
      </c>
      <c r="H27">
        <v>151910.67000000001</v>
      </c>
      <c r="L27">
        <v>28750.240000000002</v>
      </c>
      <c r="N27">
        <v>0</v>
      </c>
      <c r="P27">
        <v>251125</v>
      </c>
      <c r="Q27">
        <v>-1500</v>
      </c>
      <c r="R27">
        <v>-940764.88</v>
      </c>
      <c r="S27">
        <v>2179663.7000000002</v>
      </c>
      <c r="T27">
        <v>288804.3</v>
      </c>
      <c r="X27">
        <v>91612.5</v>
      </c>
      <c r="Z27">
        <v>226042.5</v>
      </c>
      <c r="AC27">
        <v>442111.02</v>
      </c>
      <c r="AD27">
        <v>131422.47</v>
      </c>
    </row>
    <row r="28" spans="1:31" x14ac:dyDescent="0.25">
      <c r="A28" t="s">
        <v>2355</v>
      </c>
      <c r="B28">
        <v>473094.63</v>
      </c>
      <c r="C28">
        <v>1849</v>
      </c>
      <c r="D28">
        <v>94036.479999999996</v>
      </c>
      <c r="G28">
        <v>352409.31</v>
      </c>
      <c r="H28">
        <v>355408.16</v>
      </c>
      <c r="K28">
        <v>9925</v>
      </c>
      <c r="L28">
        <v>0</v>
      </c>
      <c r="M28">
        <v>310540</v>
      </c>
      <c r="N28">
        <v>0</v>
      </c>
      <c r="P28">
        <v>399290</v>
      </c>
      <c r="R28">
        <v>-810387.16</v>
      </c>
      <c r="S28">
        <v>1560653.49</v>
      </c>
      <c r="T28">
        <v>234838.68</v>
      </c>
      <c r="X28">
        <v>563318.53</v>
      </c>
      <c r="Y28">
        <v>7000</v>
      </c>
      <c r="Z28">
        <v>613218.53</v>
      </c>
      <c r="AC28">
        <v>312191.48</v>
      </c>
      <c r="AD28">
        <v>72970.95</v>
      </c>
    </row>
    <row r="29" spans="1:31" x14ac:dyDescent="0.25">
      <c r="A29" t="s">
        <v>2356</v>
      </c>
      <c r="B29">
        <v>359505.29</v>
      </c>
      <c r="C29">
        <v>60180</v>
      </c>
      <c r="D29">
        <v>113633.11</v>
      </c>
      <c r="G29">
        <v>730379.34</v>
      </c>
      <c r="H29">
        <v>196276.9</v>
      </c>
      <c r="L29">
        <v>22500</v>
      </c>
      <c r="N29">
        <v>0</v>
      </c>
      <c r="P29">
        <v>120084.15</v>
      </c>
      <c r="R29">
        <v>-555705.13</v>
      </c>
      <c r="S29">
        <v>1747176.74</v>
      </c>
      <c r="T29">
        <v>934964.73</v>
      </c>
      <c r="U29">
        <v>5710.04</v>
      </c>
      <c r="X29">
        <v>623352.69999999995</v>
      </c>
      <c r="Y29">
        <v>47230</v>
      </c>
      <c r="Z29">
        <v>1071911.7</v>
      </c>
      <c r="AA29">
        <v>160</v>
      </c>
      <c r="AB29">
        <v>140</v>
      </c>
      <c r="AC29">
        <v>327814.7</v>
      </c>
      <c r="AD29">
        <v>85312.19</v>
      </c>
    </row>
    <row r="30" spans="1:31" x14ac:dyDescent="0.25">
      <c r="A30" t="s">
        <v>2357</v>
      </c>
      <c r="B30">
        <v>453097.46</v>
      </c>
      <c r="C30">
        <v>221053</v>
      </c>
      <c r="D30">
        <v>215973.4</v>
      </c>
      <c r="G30">
        <v>492756.63</v>
      </c>
      <c r="H30">
        <v>220811.86</v>
      </c>
      <c r="L30">
        <v>43640</v>
      </c>
      <c r="N30">
        <v>16909.8</v>
      </c>
      <c r="R30">
        <v>-1145485.76</v>
      </c>
      <c r="S30">
        <v>2580473.12</v>
      </c>
      <c r="T30">
        <v>1340964.21</v>
      </c>
      <c r="X30">
        <v>906682.5</v>
      </c>
      <c r="Y30">
        <v>23159.99</v>
      </c>
      <c r="Z30">
        <v>1275854.5</v>
      </c>
      <c r="AA30">
        <v>5710</v>
      </c>
      <c r="AB30">
        <v>1814</v>
      </c>
      <c r="AC30">
        <v>799616.77</v>
      </c>
      <c r="AD30">
        <v>79656.240000000005</v>
      </c>
    </row>
    <row r="31" spans="1:31" x14ac:dyDescent="0.25">
      <c r="A31" t="s">
        <v>2358</v>
      </c>
      <c r="B31">
        <v>1139971.6399999999</v>
      </c>
      <c r="C31">
        <v>8830</v>
      </c>
      <c r="D31">
        <v>145511.37</v>
      </c>
      <c r="G31">
        <v>443092.19</v>
      </c>
      <c r="H31">
        <v>131533.1</v>
      </c>
      <c r="K31">
        <v>0</v>
      </c>
      <c r="L31">
        <v>17350</v>
      </c>
      <c r="M31">
        <v>192000</v>
      </c>
      <c r="N31">
        <v>0</v>
      </c>
      <c r="R31">
        <v>15650.69</v>
      </c>
      <c r="S31">
        <v>1664645.88</v>
      </c>
      <c r="T31">
        <v>435080.97</v>
      </c>
      <c r="X31">
        <v>726358.5</v>
      </c>
      <c r="Y31">
        <v>6690</v>
      </c>
      <c r="Z31">
        <v>854503.5</v>
      </c>
      <c r="AA31">
        <v>2500</v>
      </c>
      <c r="AB31">
        <v>8630.58</v>
      </c>
      <c r="AC31">
        <v>225712.52</v>
      </c>
      <c r="AD31">
        <v>57611.14</v>
      </c>
      <c r="AE31">
        <v>39880</v>
      </c>
    </row>
    <row r="32" spans="1:31" x14ac:dyDescent="0.25">
      <c r="A32" t="s">
        <v>2359</v>
      </c>
      <c r="B32">
        <v>192821.11</v>
      </c>
      <c r="C32">
        <v>8513</v>
      </c>
      <c r="D32">
        <v>91519.21</v>
      </c>
      <c r="G32">
        <v>2291412.98</v>
      </c>
      <c r="H32">
        <v>352579.11</v>
      </c>
      <c r="K32">
        <v>0</v>
      </c>
      <c r="L32">
        <v>34940</v>
      </c>
      <c r="N32">
        <v>1936</v>
      </c>
      <c r="R32">
        <v>2679388.4500000002</v>
      </c>
      <c r="S32">
        <v>349948.56</v>
      </c>
      <c r="T32">
        <v>760512.83</v>
      </c>
      <c r="X32">
        <v>638377</v>
      </c>
      <c r="Y32">
        <v>124980</v>
      </c>
      <c r="Z32">
        <v>924212</v>
      </c>
      <c r="AA32">
        <v>1350</v>
      </c>
      <c r="AB32">
        <v>1918</v>
      </c>
      <c r="AC32">
        <v>576862.9</v>
      </c>
      <c r="AD32">
        <v>148894.53</v>
      </c>
    </row>
    <row r="33" spans="1:33" x14ac:dyDescent="0.25">
      <c r="A33" t="s">
        <v>2360</v>
      </c>
      <c r="B33">
        <v>312711.52</v>
      </c>
      <c r="C33">
        <v>9327</v>
      </c>
      <c r="D33">
        <v>69635.460000000006</v>
      </c>
      <c r="G33">
        <v>706971.1</v>
      </c>
      <c r="H33">
        <v>144896.04999999999</v>
      </c>
      <c r="L33">
        <v>20350</v>
      </c>
      <c r="N33">
        <v>0</v>
      </c>
      <c r="R33">
        <v>-300538.53000000003</v>
      </c>
      <c r="S33">
        <v>1610762.41</v>
      </c>
      <c r="T33">
        <v>522078.75</v>
      </c>
      <c r="X33">
        <v>591312.5</v>
      </c>
      <c r="Y33">
        <v>59883</v>
      </c>
      <c r="Z33">
        <v>789037.5</v>
      </c>
      <c r="AA33">
        <v>320</v>
      </c>
      <c r="AB33">
        <v>900</v>
      </c>
      <c r="AC33">
        <v>400604.07</v>
      </c>
      <c r="AD33">
        <v>69445.429999999993</v>
      </c>
    </row>
    <row r="34" spans="1:33" x14ac:dyDescent="0.25">
      <c r="A34" t="s">
        <v>2361</v>
      </c>
      <c r="B34">
        <v>952824.58</v>
      </c>
      <c r="C34">
        <v>10260</v>
      </c>
      <c r="D34">
        <v>91136.88</v>
      </c>
      <c r="G34">
        <v>670480.32999999996</v>
      </c>
      <c r="H34">
        <v>240400.47</v>
      </c>
      <c r="L34">
        <v>26598.6</v>
      </c>
      <c r="N34">
        <v>29625</v>
      </c>
      <c r="R34">
        <v>-1038261.63</v>
      </c>
      <c r="S34">
        <v>2707380.46</v>
      </c>
      <c r="T34">
        <v>903318.61</v>
      </c>
      <c r="X34">
        <v>446102.5</v>
      </c>
      <c r="Y34">
        <v>24360</v>
      </c>
      <c r="Z34">
        <v>672796.5</v>
      </c>
      <c r="AA34">
        <v>1670</v>
      </c>
      <c r="AB34">
        <v>2878</v>
      </c>
      <c r="AC34">
        <v>396187.55</v>
      </c>
      <c r="AD34">
        <v>60489.23</v>
      </c>
    </row>
    <row r="35" spans="1:33" x14ac:dyDescent="0.25">
      <c r="A35" t="s">
        <v>2363</v>
      </c>
      <c r="B35">
        <v>875694.15</v>
      </c>
      <c r="C35">
        <v>68537.5</v>
      </c>
      <c r="D35">
        <v>61826.01</v>
      </c>
      <c r="G35">
        <v>348379.4</v>
      </c>
      <c r="H35">
        <v>138349.41</v>
      </c>
      <c r="K35">
        <v>14770</v>
      </c>
      <c r="L35">
        <v>26019.759999999998</v>
      </c>
      <c r="N35">
        <v>2388</v>
      </c>
      <c r="R35">
        <v>-322717.46000000002</v>
      </c>
      <c r="S35">
        <v>2139773.89</v>
      </c>
      <c r="T35">
        <v>91754.86</v>
      </c>
      <c r="V35">
        <v>2466.7199999999998</v>
      </c>
      <c r="X35">
        <v>92688.59</v>
      </c>
      <c r="Z35">
        <v>190038.59</v>
      </c>
      <c r="AA35">
        <v>4440</v>
      </c>
      <c r="AB35">
        <v>1612</v>
      </c>
      <c r="AC35">
        <v>292912.42</v>
      </c>
      <c r="AD35">
        <v>65354.879999999997</v>
      </c>
    </row>
    <row r="36" spans="1:33" x14ac:dyDescent="0.25">
      <c r="A36" t="s">
        <v>2364</v>
      </c>
      <c r="B36">
        <v>764630.09</v>
      </c>
      <c r="C36">
        <v>20571.68</v>
      </c>
      <c r="D36">
        <v>9251.43</v>
      </c>
      <c r="G36">
        <v>262650.75</v>
      </c>
      <c r="H36">
        <v>124714.92</v>
      </c>
      <c r="L36">
        <v>3008.67</v>
      </c>
      <c r="N36">
        <v>972</v>
      </c>
      <c r="R36">
        <v>979995.04</v>
      </c>
      <c r="S36">
        <v>293207.49</v>
      </c>
      <c r="T36">
        <v>53653.39</v>
      </c>
      <c r="V36">
        <v>764.08</v>
      </c>
      <c r="X36">
        <v>24024</v>
      </c>
      <c r="Z36">
        <v>40610</v>
      </c>
      <c r="AC36">
        <v>106733.4</v>
      </c>
      <c r="AD36">
        <v>26462.400000000001</v>
      </c>
    </row>
    <row r="37" spans="1:33" x14ac:dyDescent="0.25">
      <c r="A37" t="s">
        <v>2365</v>
      </c>
      <c r="B37">
        <v>2409559.88</v>
      </c>
      <c r="C37">
        <v>122238.9</v>
      </c>
      <c r="D37">
        <v>100954.31</v>
      </c>
      <c r="G37">
        <v>576709.26</v>
      </c>
      <c r="H37">
        <v>240190.77</v>
      </c>
      <c r="K37">
        <v>11100</v>
      </c>
      <c r="L37">
        <v>33412.120000000003</v>
      </c>
      <c r="N37">
        <v>6227</v>
      </c>
      <c r="R37">
        <v>1562977.85</v>
      </c>
      <c r="S37">
        <v>2217512.62</v>
      </c>
      <c r="T37">
        <v>207299.01</v>
      </c>
      <c r="V37">
        <v>6702.03</v>
      </c>
      <c r="X37">
        <v>349296</v>
      </c>
      <c r="Z37">
        <v>403581</v>
      </c>
      <c r="AA37">
        <v>18822</v>
      </c>
      <c r="AB37">
        <v>4478</v>
      </c>
      <c r="AC37">
        <v>434191.45</v>
      </c>
      <c r="AD37">
        <v>83801.06</v>
      </c>
    </row>
    <row r="38" spans="1:33" x14ac:dyDescent="0.25">
      <c r="A38" t="s">
        <v>2366</v>
      </c>
      <c r="B38">
        <v>893521.92000000004</v>
      </c>
      <c r="C38">
        <v>75662.539999999994</v>
      </c>
      <c r="D38">
        <v>48711</v>
      </c>
      <c r="G38">
        <v>418248.1</v>
      </c>
      <c r="H38">
        <v>201621.84</v>
      </c>
      <c r="K38">
        <v>8000</v>
      </c>
      <c r="L38">
        <v>27124.49</v>
      </c>
      <c r="N38">
        <v>7271</v>
      </c>
      <c r="R38">
        <v>500919.35</v>
      </c>
      <c r="S38">
        <v>1921030.3</v>
      </c>
      <c r="T38">
        <v>329776.64000000001</v>
      </c>
      <c r="V38">
        <v>4053.25</v>
      </c>
      <c r="X38">
        <v>322821.59999999998</v>
      </c>
      <c r="Z38">
        <v>595876.6</v>
      </c>
      <c r="AC38">
        <v>816024.4</v>
      </c>
      <c r="AD38">
        <v>43830.23</v>
      </c>
      <c r="AG38">
        <v>27500</v>
      </c>
    </row>
    <row r="39" spans="1:33" x14ac:dyDescent="0.25">
      <c r="A39" t="s">
        <v>2367</v>
      </c>
      <c r="B39">
        <v>205934.95</v>
      </c>
      <c r="C39">
        <v>7056.8</v>
      </c>
      <c r="D39">
        <v>51122.31</v>
      </c>
      <c r="G39">
        <v>418795.38</v>
      </c>
      <c r="H39">
        <v>423491.46</v>
      </c>
      <c r="K39">
        <v>24017</v>
      </c>
      <c r="L39">
        <v>27915.22</v>
      </c>
      <c r="N39">
        <v>1218</v>
      </c>
      <c r="R39">
        <v>-243409.54</v>
      </c>
      <c r="S39">
        <v>1915444.77</v>
      </c>
      <c r="T39">
        <v>151738.82999999999</v>
      </c>
      <c r="U39">
        <v>23143</v>
      </c>
      <c r="V39">
        <v>1358.53</v>
      </c>
      <c r="X39">
        <v>143001.57</v>
      </c>
      <c r="Z39">
        <v>419563.96</v>
      </c>
      <c r="AA39">
        <v>4920</v>
      </c>
      <c r="AB39">
        <v>3178</v>
      </c>
      <c r="AC39">
        <v>423477.84</v>
      </c>
      <c r="AD39">
        <v>86886.68</v>
      </c>
    </row>
    <row r="40" spans="1:33" x14ac:dyDescent="0.25">
      <c r="A40" t="s">
        <v>2368</v>
      </c>
      <c r="B40">
        <v>787003</v>
      </c>
      <c r="C40">
        <v>75379</v>
      </c>
      <c r="D40">
        <v>18887.849999999999</v>
      </c>
      <c r="G40">
        <v>415053.48</v>
      </c>
      <c r="H40">
        <v>262631.75</v>
      </c>
      <c r="K40">
        <v>8172</v>
      </c>
      <c r="L40">
        <v>31805.99</v>
      </c>
      <c r="N40">
        <v>1809</v>
      </c>
      <c r="R40">
        <v>739678.95</v>
      </c>
      <c r="S40">
        <v>1650781.52</v>
      </c>
      <c r="T40">
        <v>112113.4</v>
      </c>
      <c r="U40">
        <v>19951</v>
      </c>
      <c r="V40">
        <v>3191.57</v>
      </c>
      <c r="X40">
        <v>126105</v>
      </c>
      <c r="Y40">
        <v>175</v>
      </c>
      <c r="Z40">
        <v>384077</v>
      </c>
      <c r="AA40">
        <v>4640</v>
      </c>
      <c r="AB40">
        <v>2726</v>
      </c>
      <c r="AC40">
        <v>694230.6</v>
      </c>
      <c r="AD40">
        <v>49154.75</v>
      </c>
    </row>
    <row r="41" spans="1:33" x14ac:dyDescent="0.25">
      <c r="A41" t="s">
        <v>2369</v>
      </c>
      <c r="B41">
        <v>1940014.1</v>
      </c>
      <c r="C41">
        <v>84962.3</v>
      </c>
      <c r="D41">
        <v>62557.31</v>
      </c>
      <c r="G41">
        <v>444331.76</v>
      </c>
      <c r="H41">
        <v>166068.78</v>
      </c>
      <c r="K41">
        <v>0</v>
      </c>
      <c r="L41">
        <v>21278.07</v>
      </c>
      <c r="N41">
        <v>1456</v>
      </c>
      <c r="R41">
        <v>489209.51</v>
      </c>
      <c r="S41">
        <v>2032099.69</v>
      </c>
      <c r="T41">
        <v>491034.7</v>
      </c>
      <c r="U41">
        <v>74132.2</v>
      </c>
      <c r="V41">
        <v>3144.34</v>
      </c>
      <c r="X41">
        <v>90447</v>
      </c>
      <c r="Z41">
        <v>132357</v>
      </c>
      <c r="AA41">
        <v>3020</v>
      </c>
      <c r="AB41">
        <v>1684</v>
      </c>
      <c r="AC41">
        <v>313545.93</v>
      </c>
      <c r="AD41">
        <v>53342.33</v>
      </c>
      <c r="AG41">
        <v>918</v>
      </c>
    </row>
    <row r="42" spans="1:33" x14ac:dyDescent="0.25">
      <c r="A42" t="s">
        <v>2370</v>
      </c>
      <c r="B42">
        <v>3559465.35</v>
      </c>
      <c r="C42">
        <v>195493.44</v>
      </c>
      <c r="D42">
        <v>51000</v>
      </c>
      <c r="G42">
        <v>1115794.67</v>
      </c>
      <c r="H42">
        <v>375418.08</v>
      </c>
      <c r="K42">
        <v>9500</v>
      </c>
      <c r="L42">
        <v>41401.629999999997</v>
      </c>
      <c r="N42">
        <v>8690.4</v>
      </c>
      <c r="R42">
        <v>4634053.63</v>
      </c>
      <c r="S42">
        <v>1174038.5</v>
      </c>
      <c r="T42">
        <v>245313.12</v>
      </c>
      <c r="X42">
        <v>344701</v>
      </c>
      <c r="Z42">
        <v>344701</v>
      </c>
      <c r="AA42">
        <v>30610</v>
      </c>
      <c r="AB42">
        <v>9902</v>
      </c>
      <c r="AC42">
        <v>682108.71</v>
      </c>
      <c r="AD42">
        <v>93205.03</v>
      </c>
    </row>
    <row r="43" spans="1:33" x14ac:dyDescent="0.25">
      <c r="A43" t="s">
        <v>2371</v>
      </c>
      <c r="B43">
        <v>4156248.22</v>
      </c>
      <c r="C43">
        <v>578453.80000000005</v>
      </c>
      <c r="D43">
        <v>60561.03</v>
      </c>
      <c r="G43">
        <v>388352.22</v>
      </c>
      <c r="H43">
        <v>390554.58</v>
      </c>
      <c r="K43">
        <v>8200</v>
      </c>
      <c r="L43">
        <v>39682.120000000003</v>
      </c>
      <c r="N43">
        <v>8901</v>
      </c>
      <c r="R43">
        <v>2022002.95</v>
      </c>
      <c r="S43">
        <v>3795531.45</v>
      </c>
      <c r="T43">
        <v>338221.88</v>
      </c>
      <c r="U43">
        <v>229479.8</v>
      </c>
      <c r="V43">
        <v>10792.57</v>
      </c>
      <c r="X43">
        <v>401220</v>
      </c>
      <c r="Z43">
        <v>621015</v>
      </c>
      <c r="AA43">
        <v>320</v>
      </c>
      <c r="AB43">
        <v>800</v>
      </c>
      <c r="AC43">
        <v>559612.48</v>
      </c>
      <c r="AD43">
        <v>98114.44</v>
      </c>
    </row>
    <row r="44" spans="1:33" x14ac:dyDescent="0.25">
      <c r="A44" t="s">
        <v>2372</v>
      </c>
      <c r="B44">
        <v>3513964.41</v>
      </c>
      <c r="C44">
        <v>432977.9</v>
      </c>
      <c r="D44">
        <v>65309.94</v>
      </c>
      <c r="G44">
        <v>246844.2</v>
      </c>
      <c r="H44">
        <v>321566.24</v>
      </c>
      <c r="K44">
        <v>6102</v>
      </c>
      <c r="L44">
        <v>35131.61</v>
      </c>
      <c r="N44">
        <v>4467</v>
      </c>
      <c r="R44">
        <v>3301656.1</v>
      </c>
      <c r="S44">
        <v>1606269.64</v>
      </c>
      <c r="T44">
        <v>171126.84</v>
      </c>
      <c r="V44">
        <v>9888.7199999999993</v>
      </c>
      <c r="X44">
        <v>247576</v>
      </c>
      <c r="Z44">
        <v>288626</v>
      </c>
      <c r="AA44">
        <v>2160</v>
      </c>
      <c r="AB44">
        <v>2400</v>
      </c>
      <c r="AC44">
        <v>441615.11</v>
      </c>
      <c r="AD44">
        <v>66754.11</v>
      </c>
    </row>
    <row r="45" spans="1:33" x14ac:dyDescent="0.25">
      <c r="A45" t="s">
        <v>2373</v>
      </c>
      <c r="B45">
        <v>536863.93000000005</v>
      </c>
      <c r="C45">
        <v>139210.5</v>
      </c>
      <c r="D45">
        <v>31095.37</v>
      </c>
      <c r="G45">
        <v>365727.77</v>
      </c>
      <c r="H45">
        <v>194599.2</v>
      </c>
      <c r="K45">
        <v>6000</v>
      </c>
      <c r="L45">
        <v>2405.36</v>
      </c>
      <c r="N45">
        <v>11039</v>
      </c>
      <c r="R45">
        <v>-1223936.19</v>
      </c>
      <c r="S45">
        <v>2640334.33</v>
      </c>
      <c r="T45">
        <v>182856</v>
      </c>
      <c r="U45">
        <v>161550</v>
      </c>
      <c r="V45">
        <v>1723.1</v>
      </c>
      <c r="X45">
        <v>89446</v>
      </c>
      <c r="Z45">
        <v>89446</v>
      </c>
      <c r="AA45">
        <v>4320</v>
      </c>
      <c r="AB45">
        <v>1612</v>
      </c>
      <c r="AC45">
        <v>460733.46</v>
      </c>
      <c r="AD45">
        <v>47809.37</v>
      </c>
    </row>
    <row r="46" spans="1:33" x14ac:dyDescent="0.25">
      <c r="A46" t="s">
        <v>2375</v>
      </c>
      <c r="B46">
        <v>837062.32</v>
      </c>
      <c r="C46">
        <v>0</v>
      </c>
      <c r="D46">
        <v>45903.01</v>
      </c>
      <c r="G46">
        <v>1815358.26</v>
      </c>
      <c r="H46">
        <v>104901.24</v>
      </c>
      <c r="K46">
        <v>8000</v>
      </c>
      <c r="L46">
        <v>34200</v>
      </c>
      <c r="N46">
        <v>0</v>
      </c>
      <c r="R46">
        <v>1996028.58</v>
      </c>
      <c r="S46">
        <v>849648.43</v>
      </c>
      <c r="T46">
        <v>340550.02</v>
      </c>
      <c r="X46">
        <v>248135</v>
      </c>
      <c r="Y46">
        <v>9000</v>
      </c>
      <c r="Z46">
        <v>302210</v>
      </c>
      <c r="AC46">
        <v>300856.49</v>
      </c>
      <c r="AD46">
        <v>79270.710000000006</v>
      </c>
    </row>
    <row r="47" spans="1:33" x14ac:dyDescent="0.25">
      <c r="A47" t="s">
        <v>2376</v>
      </c>
      <c r="B47">
        <v>724470.91</v>
      </c>
      <c r="C47">
        <v>0</v>
      </c>
      <c r="D47">
        <v>24093.13</v>
      </c>
      <c r="G47">
        <v>219645.58</v>
      </c>
      <c r="H47">
        <v>20261.87</v>
      </c>
      <c r="K47">
        <v>23060</v>
      </c>
      <c r="L47">
        <v>29120</v>
      </c>
      <c r="N47">
        <v>0</v>
      </c>
      <c r="R47">
        <v>824805.35</v>
      </c>
      <c r="S47">
        <v>236925.61</v>
      </c>
      <c r="T47">
        <v>305213.58</v>
      </c>
      <c r="X47">
        <v>1080425</v>
      </c>
      <c r="Y47">
        <v>4500</v>
      </c>
      <c r="Z47">
        <v>1147923</v>
      </c>
      <c r="AC47">
        <v>339283.53</v>
      </c>
      <c r="AD47">
        <v>28371.52</v>
      </c>
    </row>
    <row r="48" spans="1:33" x14ac:dyDescent="0.25">
      <c r="A48" t="s">
        <v>2377</v>
      </c>
      <c r="B48">
        <v>663238.80000000005</v>
      </c>
      <c r="C48">
        <v>0</v>
      </c>
      <c r="D48">
        <v>56663.34</v>
      </c>
      <c r="G48">
        <v>210978.75</v>
      </c>
      <c r="H48">
        <v>106373.33</v>
      </c>
      <c r="K48">
        <v>17165</v>
      </c>
      <c r="L48">
        <v>41633.94</v>
      </c>
      <c r="N48">
        <v>0</v>
      </c>
      <c r="R48">
        <v>-1036708.31</v>
      </c>
      <c r="S48">
        <v>1982889.72</v>
      </c>
      <c r="T48">
        <v>538741.26</v>
      </c>
      <c r="V48">
        <v>0.43</v>
      </c>
      <c r="X48">
        <v>262727.5</v>
      </c>
      <c r="Y48">
        <v>4500</v>
      </c>
      <c r="Z48">
        <v>345885.5</v>
      </c>
      <c r="AA48">
        <v>2065</v>
      </c>
      <c r="AB48">
        <v>3472</v>
      </c>
      <c r="AC48">
        <v>372961.86</v>
      </c>
      <c r="AD48">
        <v>49310.96</v>
      </c>
    </row>
    <row r="49" spans="1:33" x14ac:dyDescent="0.25">
      <c r="A49" t="s">
        <v>2378</v>
      </c>
      <c r="B49">
        <v>606372.22</v>
      </c>
      <c r="C49">
        <v>0</v>
      </c>
      <c r="D49">
        <v>62033.02</v>
      </c>
      <c r="G49">
        <v>249047.12</v>
      </c>
      <c r="H49">
        <v>60246.76</v>
      </c>
      <c r="K49">
        <v>18026</v>
      </c>
      <c r="L49">
        <v>22112.68</v>
      </c>
      <c r="N49">
        <v>0</v>
      </c>
      <c r="R49">
        <v>-1279910.8799999999</v>
      </c>
      <c r="S49">
        <v>2283492.7400000002</v>
      </c>
      <c r="T49">
        <v>403033.83</v>
      </c>
      <c r="X49">
        <v>691205</v>
      </c>
      <c r="Y49">
        <v>3000</v>
      </c>
      <c r="Z49">
        <v>840632</v>
      </c>
      <c r="AA49">
        <v>320</v>
      </c>
      <c r="AB49">
        <v>2392</v>
      </c>
      <c r="AC49">
        <v>269992.7</v>
      </c>
      <c r="AD49">
        <v>49923.55</v>
      </c>
    </row>
    <row r="50" spans="1:33" x14ac:dyDescent="0.25">
      <c r="A50" t="s">
        <v>2380</v>
      </c>
      <c r="B50">
        <v>604745.17000000004</v>
      </c>
      <c r="C50">
        <v>254096.5</v>
      </c>
      <c r="D50">
        <v>42280.39</v>
      </c>
      <c r="G50">
        <v>464367.9</v>
      </c>
      <c r="H50">
        <v>134748.26999999999</v>
      </c>
      <c r="K50">
        <v>30400</v>
      </c>
      <c r="L50">
        <v>31736.14</v>
      </c>
      <c r="M50">
        <v>354875</v>
      </c>
      <c r="N50">
        <v>153.38999999999999</v>
      </c>
      <c r="R50">
        <v>287899.43</v>
      </c>
      <c r="S50">
        <v>547255.34</v>
      </c>
      <c r="T50">
        <v>685492.91</v>
      </c>
      <c r="U50">
        <v>22800</v>
      </c>
      <c r="X50">
        <v>866622.5</v>
      </c>
      <c r="Y50">
        <v>232100</v>
      </c>
      <c r="Z50">
        <v>967302.5</v>
      </c>
      <c r="AA50">
        <v>4980</v>
      </c>
      <c r="AB50">
        <v>3304</v>
      </c>
      <c r="AC50">
        <v>525674.06000000006</v>
      </c>
      <c r="AD50">
        <v>57760.92</v>
      </c>
      <c r="AG50">
        <v>75</v>
      </c>
    </row>
    <row r="51" spans="1:33" x14ac:dyDescent="0.25">
      <c r="A51" t="s">
        <v>2381</v>
      </c>
      <c r="B51">
        <v>296081.27</v>
      </c>
      <c r="C51">
        <v>263318.40000000002</v>
      </c>
      <c r="D51">
        <v>52447.75</v>
      </c>
      <c r="G51">
        <v>32735.4</v>
      </c>
      <c r="H51">
        <v>110473.55</v>
      </c>
      <c r="K51">
        <v>0</v>
      </c>
      <c r="L51">
        <v>27684</v>
      </c>
      <c r="N51">
        <v>96.11</v>
      </c>
      <c r="P51">
        <v>877.2</v>
      </c>
      <c r="R51">
        <v>154338.32999999999</v>
      </c>
      <c r="S51">
        <v>432862.99</v>
      </c>
      <c r="T51">
        <v>496556.95</v>
      </c>
      <c r="X51">
        <v>262542.59999999998</v>
      </c>
      <c r="Y51">
        <v>124548</v>
      </c>
      <c r="Z51">
        <v>324300.59999999998</v>
      </c>
      <c r="AB51">
        <v>3690</v>
      </c>
      <c r="AC51">
        <v>367064.93</v>
      </c>
      <c r="AD51">
        <v>18623.28</v>
      </c>
      <c r="AG51">
        <v>30771</v>
      </c>
    </row>
    <row r="52" spans="1:33" x14ac:dyDescent="0.25">
      <c r="A52" t="s">
        <v>2382</v>
      </c>
      <c r="B52">
        <v>249179.2</v>
      </c>
      <c r="C52">
        <v>9949</v>
      </c>
      <c r="D52">
        <v>38642.25</v>
      </c>
      <c r="G52">
        <v>198494.07999999999</v>
      </c>
      <c r="H52">
        <v>33833.39</v>
      </c>
      <c r="K52">
        <v>20100</v>
      </c>
      <c r="L52">
        <v>28904.58</v>
      </c>
      <c r="N52">
        <v>0</v>
      </c>
      <c r="R52">
        <v>-568105.18000000005</v>
      </c>
      <c r="S52">
        <v>923490.75</v>
      </c>
      <c r="T52">
        <v>421877.13</v>
      </c>
      <c r="X52">
        <v>649665</v>
      </c>
      <c r="Y52">
        <v>84700</v>
      </c>
      <c r="Z52">
        <v>702665</v>
      </c>
      <c r="AA52">
        <v>320</v>
      </c>
      <c r="AB52">
        <v>1120</v>
      </c>
      <c r="AC52">
        <v>294123.90000000002</v>
      </c>
      <c r="AD52">
        <v>31891.46</v>
      </c>
      <c r="AG52">
        <v>414</v>
      </c>
    </row>
    <row r="53" spans="1:33" x14ac:dyDescent="0.25">
      <c r="A53" t="s">
        <v>2383</v>
      </c>
      <c r="B53">
        <v>213160.23</v>
      </c>
      <c r="C53">
        <v>172311</v>
      </c>
      <c r="D53">
        <v>22536.89</v>
      </c>
      <c r="G53">
        <v>333995.92</v>
      </c>
      <c r="H53">
        <v>107472.81</v>
      </c>
      <c r="K53">
        <v>28800</v>
      </c>
      <c r="L53">
        <v>100336.23</v>
      </c>
      <c r="N53">
        <v>7831.78</v>
      </c>
      <c r="R53">
        <v>70537.72</v>
      </c>
      <c r="S53">
        <v>606181.84</v>
      </c>
      <c r="T53">
        <v>426988.91</v>
      </c>
      <c r="X53">
        <v>169802.5</v>
      </c>
      <c r="Y53">
        <v>213288</v>
      </c>
      <c r="Z53">
        <v>361222.5</v>
      </c>
      <c r="AA53">
        <v>3360</v>
      </c>
      <c r="AB53">
        <v>1490</v>
      </c>
      <c r="AC53">
        <v>377068.07</v>
      </c>
      <c r="AD53">
        <v>26964.560000000001</v>
      </c>
      <c r="AG53">
        <v>4185</v>
      </c>
    </row>
    <row r="54" spans="1:33" x14ac:dyDescent="0.25">
      <c r="A54" t="s">
        <v>2384</v>
      </c>
      <c r="B54">
        <v>379647.15</v>
      </c>
      <c r="C54">
        <v>119602</v>
      </c>
      <c r="D54">
        <v>29283.18</v>
      </c>
      <c r="G54">
        <v>294919.21999999997</v>
      </c>
      <c r="H54">
        <v>161019.64000000001</v>
      </c>
      <c r="K54">
        <v>23500</v>
      </c>
      <c r="L54">
        <v>52010.13</v>
      </c>
      <c r="M54">
        <v>63100</v>
      </c>
      <c r="N54">
        <v>17084</v>
      </c>
      <c r="R54">
        <v>-1303545.1299999999</v>
      </c>
      <c r="S54">
        <v>1832865.74</v>
      </c>
      <c r="T54">
        <v>787382.13</v>
      </c>
      <c r="U54">
        <v>24000</v>
      </c>
      <c r="X54">
        <v>1151906</v>
      </c>
      <c r="Y54">
        <v>351870</v>
      </c>
      <c r="Z54">
        <v>1426286</v>
      </c>
      <c r="AA54">
        <v>10746</v>
      </c>
      <c r="AB54">
        <v>4944</v>
      </c>
      <c r="AC54">
        <v>517816.04</v>
      </c>
      <c r="AD54">
        <v>55909.64</v>
      </c>
    </row>
    <row r="55" spans="1:33" x14ac:dyDescent="0.25">
      <c r="A55" t="s">
        <v>2385</v>
      </c>
      <c r="B55">
        <v>364418.76</v>
      </c>
      <c r="C55">
        <v>47262</v>
      </c>
      <c r="D55">
        <v>3823.4</v>
      </c>
      <c r="G55">
        <v>558649.25</v>
      </c>
      <c r="H55">
        <v>55830.7</v>
      </c>
      <c r="K55">
        <v>0</v>
      </c>
      <c r="L55">
        <v>70155.789999999994</v>
      </c>
      <c r="N55">
        <v>125.05</v>
      </c>
      <c r="Q55">
        <v>-865506.18</v>
      </c>
      <c r="R55">
        <v>-16680.75</v>
      </c>
      <c r="S55">
        <v>1701541.88</v>
      </c>
      <c r="T55">
        <v>233612.22</v>
      </c>
      <c r="U55">
        <v>246000</v>
      </c>
      <c r="X55">
        <v>580950</v>
      </c>
      <c r="Y55">
        <v>50130</v>
      </c>
      <c r="Z55">
        <v>625277</v>
      </c>
      <c r="AA55">
        <v>1410</v>
      </c>
      <c r="AB55">
        <v>1280</v>
      </c>
      <c r="AC55">
        <v>307556.13</v>
      </c>
      <c r="AD55">
        <v>34320.769999999997</v>
      </c>
      <c r="AG55">
        <v>500</v>
      </c>
    </row>
    <row r="56" spans="1:33" x14ac:dyDescent="0.25">
      <c r="A56" t="s">
        <v>2386</v>
      </c>
      <c r="B56">
        <v>423581.54</v>
      </c>
      <c r="C56">
        <v>392926</v>
      </c>
      <c r="D56">
        <v>14990.6</v>
      </c>
      <c r="G56">
        <v>63628.09</v>
      </c>
      <c r="H56">
        <v>25044.47</v>
      </c>
      <c r="K56">
        <v>0</v>
      </c>
      <c r="L56">
        <v>35184.160000000003</v>
      </c>
      <c r="N56">
        <v>119.15</v>
      </c>
      <c r="Q56">
        <v>-1231394.81</v>
      </c>
      <c r="R56">
        <v>218695</v>
      </c>
      <c r="S56">
        <v>2052419.41</v>
      </c>
      <c r="T56">
        <v>219063.6</v>
      </c>
      <c r="X56">
        <v>1260130</v>
      </c>
      <c r="Z56">
        <v>1311518</v>
      </c>
      <c r="AA56">
        <v>3250</v>
      </c>
      <c r="AB56">
        <v>3328</v>
      </c>
      <c r="AC56">
        <v>309979.86</v>
      </c>
      <c r="AD56">
        <v>5969.95</v>
      </c>
    </row>
    <row r="57" spans="1:33" x14ac:dyDescent="0.25">
      <c r="A57" t="s">
        <v>2387</v>
      </c>
      <c r="B57">
        <v>672993.97</v>
      </c>
      <c r="C57">
        <v>0</v>
      </c>
      <c r="D57">
        <v>25390.46</v>
      </c>
      <c r="G57">
        <v>204149.83</v>
      </c>
      <c r="H57">
        <v>85311.24</v>
      </c>
      <c r="K57">
        <v>11410</v>
      </c>
      <c r="L57">
        <v>42286.41</v>
      </c>
      <c r="M57">
        <v>6600</v>
      </c>
      <c r="N57">
        <v>1020.79</v>
      </c>
      <c r="R57">
        <v>-1364517.18</v>
      </c>
      <c r="S57">
        <v>2038156.59</v>
      </c>
      <c r="T57">
        <v>685068.84</v>
      </c>
      <c r="U57">
        <v>191400</v>
      </c>
      <c r="X57">
        <v>488800</v>
      </c>
      <c r="Z57">
        <v>668253</v>
      </c>
      <c r="AA57">
        <v>2420</v>
      </c>
      <c r="AC57">
        <v>413196.9</v>
      </c>
      <c r="AD57">
        <v>23812.05</v>
      </c>
      <c r="AG57">
        <v>4698</v>
      </c>
    </row>
    <row r="58" spans="1:33" x14ac:dyDescent="0.25">
      <c r="A58" t="s">
        <v>2388</v>
      </c>
      <c r="B58">
        <v>106191.74</v>
      </c>
      <c r="C58">
        <v>45071</v>
      </c>
      <c r="D58">
        <v>3000</v>
      </c>
      <c r="G58">
        <v>388437.34</v>
      </c>
      <c r="H58">
        <v>47932.23</v>
      </c>
      <c r="L58">
        <v>23173.51</v>
      </c>
      <c r="N58">
        <v>7.9</v>
      </c>
      <c r="Q58">
        <v>-1391546.63</v>
      </c>
      <c r="S58">
        <v>2089445.48</v>
      </c>
      <c r="T58">
        <v>229743.7</v>
      </c>
      <c r="X58">
        <v>509900</v>
      </c>
      <c r="Y58">
        <v>1590</v>
      </c>
      <c r="Z58">
        <v>683375.48</v>
      </c>
      <c r="AA58">
        <v>3154</v>
      </c>
      <c r="AB58">
        <v>2108</v>
      </c>
      <c r="AC58">
        <v>122927.62</v>
      </c>
      <c r="AD58">
        <v>60116.55</v>
      </c>
    </row>
    <row r="59" spans="1:33" x14ac:dyDescent="0.25">
      <c r="A59" t="s">
        <v>2389</v>
      </c>
      <c r="B59">
        <v>275413.71000000002</v>
      </c>
      <c r="C59">
        <v>0</v>
      </c>
      <c r="D59">
        <v>2000</v>
      </c>
      <c r="G59">
        <v>139949.76000000001</v>
      </c>
      <c r="H59">
        <v>36824.410000000003</v>
      </c>
      <c r="K59">
        <v>0</v>
      </c>
      <c r="L59">
        <v>54754.93</v>
      </c>
      <c r="N59">
        <v>20.68</v>
      </c>
      <c r="Q59">
        <v>-330963.51</v>
      </c>
      <c r="R59">
        <v>-7788.37</v>
      </c>
      <c r="S59">
        <v>788047.76</v>
      </c>
      <c r="T59">
        <v>168202.42</v>
      </c>
      <c r="X59">
        <v>320245.81</v>
      </c>
      <c r="Z59">
        <v>364572.81</v>
      </c>
      <c r="AA59">
        <v>640</v>
      </c>
      <c r="AB59">
        <v>4906</v>
      </c>
      <c r="AC59">
        <v>149822.57999999999</v>
      </c>
      <c r="AD59">
        <v>17714.45</v>
      </c>
      <c r="AG59">
        <v>676</v>
      </c>
    </row>
    <row r="60" spans="1:33" x14ac:dyDescent="0.25">
      <c r="A60" t="s">
        <v>2390</v>
      </c>
      <c r="B60">
        <v>638134.23</v>
      </c>
      <c r="C60">
        <v>12871</v>
      </c>
      <c r="D60">
        <v>6173.5</v>
      </c>
      <c r="G60">
        <v>207949.15</v>
      </c>
      <c r="H60">
        <v>25092.38</v>
      </c>
      <c r="L60">
        <v>48454.14</v>
      </c>
      <c r="N60">
        <v>3</v>
      </c>
      <c r="Q60">
        <v>723670.74</v>
      </c>
      <c r="S60">
        <v>123193.16</v>
      </c>
      <c r="T60">
        <v>172459.41</v>
      </c>
      <c r="U60">
        <v>37340</v>
      </c>
      <c r="X60">
        <v>488100</v>
      </c>
      <c r="Y60">
        <v>990</v>
      </c>
      <c r="Z60">
        <v>546007</v>
      </c>
      <c r="AA60">
        <v>1560</v>
      </c>
      <c r="AB60">
        <v>3036</v>
      </c>
      <c r="AC60">
        <v>136700.85</v>
      </c>
      <c r="AD60">
        <v>16686.34</v>
      </c>
    </row>
    <row r="61" spans="1:33" x14ac:dyDescent="0.25">
      <c r="A61" t="s">
        <v>2392</v>
      </c>
      <c r="B61">
        <v>991903.63</v>
      </c>
      <c r="C61">
        <v>417</v>
      </c>
      <c r="D61">
        <v>71523.929999999993</v>
      </c>
      <c r="G61">
        <v>858511.97</v>
      </c>
      <c r="H61">
        <v>448673.31</v>
      </c>
      <c r="N61">
        <v>0</v>
      </c>
      <c r="Q61">
        <v>1608864.21</v>
      </c>
      <c r="S61">
        <v>1047464</v>
      </c>
      <c r="T61">
        <v>621671.9</v>
      </c>
      <c r="X61">
        <v>308600</v>
      </c>
      <c r="Z61">
        <v>498669</v>
      </c>
      <c r="AC61">
        <v>669132.18999999994</v>
      </c>
      <c r="AD61">
        <v>47769.08</v>
      </c>
    </row>
    <row r="62" spans="1:33" x14ac:dyDescent="0.25">
      <c r="A62" t="s">
        <v>2393</v>
      </c>
      <c r="B62">
        <v>768612.48</v>
      </c>
      <c r="C62">
        <v>0</v>
      </c>
      <c r="D62">
        <v>87020.5</v>
      </c>
      <c r="G62">
        <v>1764856.35</v>
      </c>
      <c r="H62">
        <v>-2443576.81</v>
      </c>
      <c r="N62">
        <v>305.8</v>
      </c>
      <c r="P62">
        <v>669977</v>
      </c>
      <c r="R62">
        <v>8779937.5600000005</v>
      </c>
      <c r="S62">
        <v>1212550.31</v>
      </c>
      <c r="T62">
        <v>638599.11</v>
      </c>
      <c r="X62">
        <v>1682442.5</v>
      </c>
      <c r="Z62">
        <v>1873087.5</v>
      </c>
      <c r="AA62">
        <v>10200</v>
      </c>
      <c r="AC62">
        <v>1120185.3700000001</v>
      </c>
      <c r="AD62">
        <v>9803426.8900000006</v>
      </c>
    </row>
    <row r="63" spans="1:33" x14ac:dyDescent="0.25">
      <c r="A63" t="s">
        <v>2394</v>
      </c>
      <c r="B63">
        <v>987594.78</v>
      </c>
      <c r="C63">
        <v>0</v>
      </c>
      <c r="D63">
        <v>341746.7</v>
      </c>
      <c r="G63">
        <v>4157085.54</v>
      </c>
      <c r="H63">
        <v>872772.21</v>
      </c>
      <c r="N63">
        <v>0</v>
      </c>
      <c r="R63">
        <v>6137828.96</v>
      </c>
      <c r="S63">
        <v>1047464</v>
      </c>
      <c r="T63">
        <v>477587.49</v>
      </c>
      <c r="X63">
        <v>946905</v>
      </c>
      <c r="Z63">
        <v>1132018</v>
      </c>
      <c r="AC63">
        <v>606849.30000000005</v>
      </c>
      <c r="AD63">
        <v>262171.42</v>
      </c>
      <c r="AG63">
        <v>249547.5</v>
      </c>
    </row>
    <row r="64" spans="1:33" x14ac:dyDescent="0.25">
      <c r="A64" t="s">
        <v>2395</v>
      </c>
      <c r="B64">
        <v>1447052.99</v>
      </c>
      <c r="C64">
        <v>5460</v>
      </c>
      <c r="D64">
        <v>871051.26</v>
      </c>
      <c r="G64">
        <v>1186423.75</v>
      </c>
      <c r="H64">
        <v>604366.66</v>
      </c>
      <c r="K64">
        <v>202300</v>
      </c>
      <c r="N64">
        <v>2210.04</v>
      </c>
      <c r="P64">
        <v>30000</v>
      </c>
      <c r="Q64">
        <v>1620798.81</v>
      </c>
      <c r="S64">
        <v>2617329.11</v>
      </c>
      <c r="T64">
        <v>379886.51</v>
      </c>
      <c r="X64">
        <v>886980</v>
      </c>
      <c r="Z64">
        <v>1130034</v>
      </c>
      <c r="AA64">
        <v>7784</v>
      </c>
      <c r="AC64">
        <v>376279.85</v>
      </c>
      <c r="AD64">
        <v>111051.96</v>
      </c>
    </row>
    <row r="65" spans="1:33" x14ac:dyDescent="0.25">
      <c r="A65" t="s">
        <v>2396</v>
      </c>
      <c r="B65">
        <v>1616460.87</v>
      </c>
      <c r="C65">
        <v>0</v>
      </c>
      <c r="D65">
        <v>32567.759999999998</v>
      </c>
      <c r="G65">
        <v>465472.53</v>
      </c>
      <c r="H65">
        <v>351999.73</v>
      </c>
      <c r="M65">
        <v>56655</v>
      </c>
      <c r="N65">
        <v>1209.24</v>
      </c>
      <c r="Q65">
        <v>1527892.44</v>
      </c>
      <c r="S65">
        <v>1047464</v>
      </c>
      <c r="T65">
        <v>124889.63</v>
      </c>
      <c r="X65">
        <v>165900</v>
      </c>
      <c r="Z65">
        <v>256718</v>
      </c>
      <c r="AC65">
        <v>152086.06</v>
      </c>
      <c r="AD65">
        <v>48705.36</v>
      </c>
    </row>
    <row r="66" spans="1:33" x14ac:dyDescent="0.25">
      <c r="A66" t="s">
        <v>2397</v>
      </c>
      <c r="B66">
        <v>840404.05</v>
      </c>
      <c r="C66">
        <v>0</v>
      </c>
      <c r="D66">
        <v>969114.13</v>
      </c>
      <c r="G66">
        <v>1568118.76</v>
      </c>
      <c r="H66">
        <v>308915.14</v>
      </c>
      <c r="L66">
        <v>184008.58</v>
      </c>
      <c r="M66">
        <v>494400</v>
      </c>
      <c r="N66">
        <v>2318</v>
      </c>
      <c r="R66">
        <v>1809816.51</v>
      </c>
      <c r="S66">
        <v>1215671.21</v>
      </c>
      <c r="T66">
        <v>584256.87</v>
      </c>
      <c r="X66">
        <v>1047736.95</v>
      </c>
      <c r="Z66">
        <v>1262191.95</v>
      </c>
      <c r="AA66">
        <v>5472</v>
      </c>
      <c r="AC66">
        <v>242770.64</v>
      </c>
      <c r="AD66">
        <v>141221.45000000001</v>
      </c>
    </row>
    <row r="67" spans="1:33" x14ac:dyDescent="0.25">
      <c r="A67" t="s">
        <v>2398</v>
      </c>
      <c r="B67">
        <v>690196.27</v>
      </c>
      <c r="C67">
        <v>0</v>
      </c>
      <c r="D67">
        <v>365786.94</v>
      </c>
      <c r="E67">
        <v>0</v>
      </c>
      <c r="F67">
        <v>0</v>
      </c>
      <c r="G67">
        <v>1285664.6200000001</v>
      </c>
      <c r="H67">
        <v>2189251.46</v>
      </c>
      <c r="I67">
        <v>0</v>
      </c>
      <c r="J67">
        <v>0</v>
      </c>
      <c r="K67">
        <v>69008.88</v>
      </c>
      <c r="L67">
        <v>200842</v>
      </c>
      <c r="M67">
        <v>0</v>
      </c>
      <c r="N67">
        <v>10879.77</v>
      </c>
      <c r="O67">
        <v>0</v>
      </c>
      <c r="P67">
        <v>117035</v>
      </c>
      <c r="Q67">
        <v>1684098.73</v>
      </c>
      <c r="R67">
        <v>1295679.77</v>
      </c>
      <c r="S67">
        <v>1684096.73</v>
      </c>
      <c r="T67">
        <v>-57084.6</v>
      </c>
      <c r="X67">
        <v>431571</v>
      </c>
      <c r="Z67">
        <v>528682</v>
      </c>
      <c r="AC67">
        <v>362776.47</v>
      </c>
      <c r="AD67">
        <v>13769.52</v>
      </c>
    </row>
    <row r="68" spans="1:33" x14ac:dyDescent="0.25">
      <c r="A68" t="s">
        <v>2399</v>
      </c>
      <c r="B68">
        <v>445793.06</v>
      </c>
      <c r="C68">
        <v>22633.5</v>
      </c>
      <c r="D68">
        <v>438123.88</v>
      </c>
      <c r="G68">
        <v>3331195.2</v>
      </c>
      <c r="H68">
        <v>6427318.5700000003</v>
      </c>
      <c r="N68">
        <v>8092.14</v>
      </c>
      <c r="Q68">
        <v>6742320.5199999996</v>
      </c>
      <c r="R68">
        <v>1073074.47</v>
      </c>
      <c r="S68">
        <v>2812906.16</v>
      </c>
      <c r="T68">
        <v>201228.27</v>
      </c>
      <c r="X68">
        <v>603350</v>
      </c>
      <c r="Y68">
        <v>193998</v>
      </c>
      <c r="Z68">
        <v>717509</v>
      </c>
      <c r="AC68">
        <v>243772.05</v>
      </c>
      <c r="AD68">
        <v>8624.2999999999993</v>
      </c>
    </row>
    <row r="69" spans="1:33" x14ac:dyDescent="0.25">
      <c r="A69" t="s">
        <v>2400</v>
      </c>
      <c r="B69">
        <v>573491.29</v>
      </c>
      <c r="C69">
        <v>17913.7</v>
      </c>
      <c r="D69">
        <v>961633.82</v>
      </c>
      <c r="G69">
        <v>2333351.52</v>
      </c>
      <c r="H69">
        <v>350852.68</v>
      </c>
      <c r="K69">
        <v>284750</v>
      </c>
      <c r="M69">
        <v>126000</v>
      </c>
      <c r="N69">
        <v>3868.6</v>
      </c>
      <c r="P69">
        <v>111819</v>
      </c>
      <c r="R69">
        <v>2719385.85</v>
      </c>
      <c r="S69">
        <v>1047464</v>
      </c>
      <c r="T69">
        <v>244984.66</v>
      </c>
      <c r="X69">
        <v>665591.5</v>
      </c>
      <c r="Z69">
        <v>744614.5</v>
      </c>
      <c r="AC69">
        <v>153630.70000000001</v>
      </c>
      <c r="AD69">
        <v>68375.399999999994</v>
      </c>
    </row>
    <row r="70" spans="1:33" x14ac:dyDescent="0.25">
      <c r="A70" t="s">
        <v>2401</v>
      </c>
      <c r="B70">
        <v>1570406.14</v>
      </c>
      <c r="C70">
        <v>0</v>
      </c>
      <c r="D70">
        <v>29055.54</v>
      </c>
      <c r="G70">
        <v>446979.47</v>
      </c>
      <c r="H70">
        <v>1068546.79</v>
      </c>
      <c r="K70">
        <v>0</v>
      </c>
      <c r="N70">
        <v>0</v>
      </c>
      <c r="P70">
        <v>397035</v>
      </c>
      <c r="R70">
        <v>2069036.84</v>
      </c>
      <c r="S70">
        <v>1334838.29</v>
      </c>
      <c r="T70">
        <v>244954.13</v>
      </c>
      <c r="Z70">
        <v>90465</v>
      </c>
      <c r="AC70">
        <v>680296.6</v>
      </c>
      <c r="AD70">
        <v>160114.72</v>
      </c>
    </row>
    <row r="71" spans="1:33" x14ac:dyDescent="0.25">
      <c r="A71" t="s">
        <v>2402</v>
      </c>
      <c r="B71">
        <v>1621584.21</v>
      </c>
      <c r="C71">
        <v>7051</v>
      </c>
      <c r="D71">
        <v>58274.12</v>
      </c>
      <c r="G71">
        <v>1847873.81</v>
      </c>
      <c r="H71">
        <v>1706591</v>
      </c>
      <c r="N71">
        <v>0</v>
      </c>
      <c r="Q71">
        <v>2886103.02</v>
      </c>
      <c r="R71">
        <v>2803044.14</v>
      </c>
      <c r="T71">
        <v>546551</v>
      </c>
      <c r="Z71">
        <v>274260</v>
      </c>
      <c r="AB71">
        <v>1040</v>
      </c>
      <c r="AC71">
        <v>718509.02</v>
      </c>
      <c r="AD71">
        <v>515</v>
      </c>
    </row>
    <row r="72" spans="1:33" x14ac:dyDescent="0.25">
      <c r="A72" t="s">
        <v>2403</v>
      </c>
      <c r="B72">
        <v>1037851.62</v>
      </c>
      <c r="C72">
        <v>292412.21999999997</v>
      </c>
      <c r="D72">
        <v>46509.01</v>
      </c>
      <c r="G72">
        <v>5475218.1200000001</v>
      </c>
      <c r="H72">
        <v>1186161.42</v>
      </c>
      <c r="M72">
        <v>33240</v>
      </c>
      <c r="N72">
        <v>0</v>
      </c>
      <c r="R72">
        <v>6698956.2300000004</v>
      </c>
      <c r="S72">
        <v>1047464</v>
      </c>
      <c r="T72">
        <v>857559.87</v>
      </c>
      <c r="V72">
        <v>4.74</v>
      </c>
      <c r="X72">
        <v>298750</v>
      </c>
      <c r="Z72">
        <v>466780</v>
      </c>
      <c r="AC72">
        <v>234043.89</v>
      </c>
      <c r="AD72">
        <v>122893.56</v>
      </c>
      <c r="AG72">
        <v>74105</v>
      </c>
    </row>
    <row r="73" spans="1:33" x14ac:dyDescent="0.25">
      <c r="A73" t="s">
        <v>2404</v>
      </c>
      <c r="B73">
        <v>404942.03</v>
      </c>
      <c r="C73">
        <v>14800</v>
      </c>
      <c r="D73">
        <v>813691.27</v>
      </c>
      <c r="G73">
        <v>624636.19999999995</v>
      </c>
      <c r="H73">
        <v>185012.64</v>
      </c>
      <c r="K73">
        <v>31681.37</v>
      </c>
      <c r="N73">
        <v>1023</v>
      </c>
      <c r="R73">
        <v>493850.38</v>
      </c>
      <c r="S73">
        <v>1768225.65</v>
      </c>
      <c r="T73">
        <v>299624.99</v>
      </c>
      <c r="Z73">
        <v>164422</v>
      </c>
      <c r="AC73">
        <v>306913.73</v>
      </c>
      <c r="AD73">
        <v>31701.1</v>
      </c>
      <c r="AG73">
        <v>48286.42</v>
      </c>
    </row>
    <row r="74" spans="1:33" x14ac:dyDescent="0.25">
      <c r="A74" t="s">
        <v>2405</v>
      </c>
      <c r="B74">
        <v>3624176.51</v>
      </c>
      <c r="C74">
        <v>279667.5</v>
      </c>
      <c r="D74">
        <v>97689.29</v>
      </c>
      <c r="G74">
        <v>845361.46</v>
      </c>
      <c r="H74">
        <v>766496.77</v>
      </c>
      <c r="M74">
        <v>172234.73</v>
      </c>
      <c r="N74">
        <v>1663</v>
      </c>
      <c r="P74">
        <v>1731113.5</v>
      </c>
      <c r="R74">
        <v>769610.42</v>
      </c>
      <c r="S74">
        <v>2439714</v>
      </c>
      <c r="T74">
        <v>1937603.01</v>
      </c>
      <c r="U74">
        <v>15000</v>
      </c>
      <c r="X74">
        <v>618200</v>
      </c>
      <c r="Z74">
        <v>1156039</v>
      </c>
      <c r="AA74">
        <v>5000</v>
      </c>
      <c r="AB74">
        <v>5672</v>
      </c>
      <c r="AC74">
        <v>595975.87</v>
      </c>
      <c r="AD74">
        <v>109060.26</v>
      </c>
      <c r="AG74">
        <v>200000</v>
      </c>
    </row>
    <row r="75" spans="1:33" x14ac:dyDescent="0.25">
      <c r="A75" t="s">
        <v>2406</v>
      </c>
      <c r="B75">
        <v>699685.93</v>
      </c>
      <c r="C75">
        <v>0</v>
      </c>
      <c r="D75">
        <v>259053.73</v>
      </c>
      <c r="G75">
        <v>490580.92</v>
      </c>
      <c r="H75">
        <v>92250.65</v>
      </c>
      <c r="L75">
        <v>36045</v>
      </c>
      <c r="N75">
        <v>776</v>
      </c>
      <c r="P75">
        <v>816000</v>
      </c>
      <c r="R75">
        <v>-1440803.88</v>
      </c>
      <c r="S75">
        <v>3137825</v>
      </c>
      <c r="T75">
        <v>263079.59999999998</v>
      </c>
      <c r="X75">
        <v>1158800</v>
      </c>
      <c r="Y75">
        <v>10000</v>
      </c>
      <c r="Z75">
        <v>1301269</v>
      </c>
      <c r="AA75">
        <v>12898</v>
      </c>
      <c r="AC75">
        <v>1059511.53</v>
      </c>
      <c r="AD75">
        <v>66471.960000000006</v>
      </c>
    </row>
    <row r="76" spans="1:33" x14ac:dyDescent="0.25">
      <c r="A76" t="s">
        <v>2421</v>
      </c>
      <c r="B76">
        <v>444841.66</v>
      </c>
      <c r="C76">
        <v>10400</v>
      </c>
      <c r="D76">
        <v>26162.06</v>
      </c>
      <c r="G76">
        <v>530437.09</v>
      </c>
      <c r="H76">
        <v>110094.91</v>
      </c>
      <c r="L76">
        <v>67554.240000000005</v>
      </c>
      <c r="M76">
        <v>472860</v>
      </c>
      <c r="N76">
        <v>2060</v>
      </c>
      <c r="P76">
        <v>73715</v>
      </c>
      <c r="R76">
        <v>-2006830.87</v>
      </c>
      <c r="S76">
        <v>2656385</v>
      </c>
      <c r="T76">
        <v>572586.82999999996</v>
      </c>
      <c r="X76">
        <v>443169</v>
      </c>
      <c r="Z76">
        <v>676409</v>
      </c>
      <c r="AA76">
        <v>7080</v>
      </c>
      <c r="AB76">
        <v>1232</v>
      </c>
      <c r="AC76">
        <v>400115.29</v>
      </c>
      <c r="AD76">
        <v>74727.19</v>
      </c>
    </row>
    <row r="77" spans="1:33" x14ac:dyDescent="0.25">
      <c r="A77" t="s">
        <v>2422</v>
      </c>
      <c r="B77">
        <v>135315.99</v>
      </c>
      <c r="C77">
        <v>9200</v>
      </c>
      <c r="D77">
        <v>21235.8</v>
      </c>
      <c r="G77">
        <v>136100.56</v>
      </c>
      <c r="H77">
        <v>20327.150000000001</v>
      </c>
      <c r="L77">
        <v>50002</v>
      </c>
      <c r="N77">
        <v>788.32</v>
      </c>
      <c r="P77">
        <v>56355</v>
      </c>
      <c r="R77">
        <v>-2334781.6</v>
      </c>
      <c r="S77">
        <v>2668500</v>
      </c>
      <c r="T77">
        <v>330531.02</v>
      </c>
      <c r="X77">
        <v>757209</v>
      </c>
      <c r="Z77">
        <v>939125</v>
      </c>
      <c r="AC77">
        <v>225249.83</v>
      </c>
      <c r="AD77">
        <v>42049.41</v>
      </c>
    </row>
    <row r="78" spans="1:33" x14ac:dyDescent="0.25">
      <c r="A78" t="s">
        <v>2423</v>
      </c>
      <c r="B78">
        <v>1310972.23</v>
      </c>
      <c r="C78">
        <v>16900</v>
      </c>
      <c r="D78">
        <v>10071.629999999999</v>
      </c>
      <c r="G78">
        <v>3402637.08</v>
      </c>
      <c r="H78">
        <v>215919.05</v>
      </c>
      <c r="L78">
        <v>99479</v>
      </c>
      <c r="N78">
        <v>4329.17</v>
      </c>
      <c r="P78">
        <v>693578.46</v>
      </c>
      <c r="R78">
        <v>-4909766.6500000004</v>
      </c>
      <c r="S78">
        <v>9526566.6699999999</v>
      </c>
      <c r="T78">
        <v>607110.78</v>
      </c>
      <c r="U78">
        <v>258000</v>
      </c>
      <c r="X78">
        <v>1500891.79</v>
      </c>
      <c r="Y78">
        <v>59100</v>
      </c>
      <c r="Z78">
        <v>1824136.79</v>
      </c>
      <c r="AA78">
        <v>16223.5</v>
      </c>
      <c r="AC78">
        <v>808302.03</v>
      </c>
      <c r="AD78">
        <v>234126.91</v>
      </c>
    </row>
    <row r="79" spans="1:33" x14ac:dyDescent="0.25">
      <c r="A79" t="s">
        <v>2407</v>
      </c>
      <c r="B79">
        <v>277440.84000000003</v>
      </c>
      <c r="C79">
        <v>14398.25</v>
      </c>
      <c r="D79">
        <v>292147.92</v>
      </c>
      <c r="G79">
        <v>567776.41</v>
      </c>
      <c r="H79">
        <v>807409.42</v>
      </c>
      <c r="L79">
        <v>64532.74</v>
      </c>
      <c r="M79">
        <v>112061.56</v>
      </c>
      <c r="N79">
        <v>10994.17</v>
      </c>
      <c r="P79">
        <v>2000</v>
      </c>
      <c r="R79">
        <v>328049.44</v>
      </c>
      <c r="S79">
        <v>1687514</v>
      </c>
      <c r="T79">
        <v>466912.78</v>
      </c>
      <c r="X79">
        <v>573700</v>
      </c>
      <c r="Y79">
        <v>15000</v>
      </c>
      <c r="Z79">
        <v>930127</v>
      </c>
      <c r="AA79">
        <v>6688</v>
      </c>
      <c r="AC79">
        <v>273269.23</v>
      </c>
      <c r="AD79">
        <v>66507.62</v>
      </c>
      <c r="AG79">
        <v>25000</v>
      </c>
    </row>
    <row r="80" spans="1:33" x14ac:dyDescent="0.25">
      <c r="A80" t="s">
        <v>2424</v>
      </c>
      <c r="B80">
        <v>879960.93</v>
      </c>
      <c r="C80">
        <v>9600</v>
      </c>
      <c r="D80">
        <v>0</v>
      </c>
      <c r="G80">
        <v>274926.65999999997</v>
      </c>
      <c r="H80">
        <v>14490.12</v>
      </c>
      <c r="L80">
        <v>65597.600000000006</v>
      </c>
      <c r="M80">
        <v>4450</v>
      </c>
      <c r="N80">
        <v>0</v>
      </c>
      <c r="R80">
        <v>-1524660.62</v>
      </c>
      <c r="S80">
        <v>2647000</v>
      </c>
      <c r="T80">
        <v>359865.69</v>
      </c>
      <c r="X80">
        <v>731350</v>
      </c>
      <c r="Y80">
        <v>40600</v>
      </c>
      <c r="Z80">
        <v>888347</v>
      </c>
      <c r="AA80">
        <v>1008</v>
      </c>
      <c r="AC80">
        <v>222797.38</v>
      </c>
      <c r="AD80">
        <v>33072.58</v>
      </c>
    </row>
    <row r="81" spans="1:33" x14ac:dyDescent="0.25">
      <c r="A81" t="s">
        <v>2408</v>
      </c>
      <c r="B81">
        <v>717554.23</v>
      </c>
      <c r="C81">
        <v>0</v>
      </c>
      <c r="D81">
        <v>35485.230000000003</v>
      </c>
      <c r="G81">
        <v>256414.1</v>
      </c>
      <c r="H81">
        <v>178301.54</v>
      </c>
      <c r="L81">
        <v>21980</v>
      </c>
      <c r="N81">
        <v>0</v>
      </c>
      <c r="R81">
        <v>-1179072.56</v>
      </c>
      <c r="S81">
        <v>2346487</v>
      </c>
      <c r="T81">
        <v>363748.38</v>
      </c>
      <c r="V81">
        <v>284.70999999999998</v>
      </c>
      <c r="X81">
        <v>721832.5</v>
      </c>
      <c r="Y81">
        <v>32100</v>
      </c>
      <c r="Z81">
        <v>762832.5</v>
      </c>
      <c r="AC81">
        <v>272234.15000000002</v>
      </c>
      <c r="AD81">
        <v>84538.28</v>
      </c>
    </row>
    <row r="82" spans="1:33" x14ac:dyDescent="0.25">
      <c r="A82" t="s">
        <v>2409</v>
      </c>
      <c r="B82">
        <v>985500.22</v>
      </c>
      <c r="C82">
        <v>0</v>
      </c>
      <c r="D82">
        <v>65842.45</v>
      </c>
      <c r="G82">
        <v>604221.4</v>
      </c>
      <c r="H82">
        <v>315126.71999999997</v>
      </c>
      <c r="K82">
        <v>0</v>
      </c>
      <c r="L82">
        <v>30722.22</v>
      </c>
      <c r="N82">
        <v>28.04</v>
      </c>
      <c r="R82">
        <v>-172046.2</v>
      </c>
      <c r="S82">
        <v>2125037.4300000002</v>
      </c>
      <c r="T82">
        <v>673862.38</v>
      </c>
      <c r="V82">
        <v>1115.6199999999999</v>
      </c>
      <c r="X82">
        <v>792225</v>
      </c>
      <c r="Y82">
        <v>96960</v>
      </c>
      <c r="Z82">
        <v>904855</v>
      </c>
      <c r="AA82">
        <v>500</v>
      </c>
      <c r="AC82">
        <v>575656.86</v>
      </c>
      <c r="AD82">
        <v>96201.84</v>
      </c>
    </row>
    <row r="83" spans="1:33" x14ac:dyDescent="0.25">
      <c r="A83" t="s">
        <v>2410</v>
      </c>
      <c r="B83">
        <v>602560.13</v>
      </c>
      <c r="C83">
        <v>0</v>
      </c>
      <c r="D83">
        <v>18083.900000000001</v>
      </c>
      <c r="G83">
        <v>2455456.85</v>
      </c>
      <c r="H83">
        <v>422467.75</v>
      </c>
      <c r="L83">
        <v>37785.94</v>
      </c>
      <c r="N83">
        <v>670</v>
      </c>
      <c r="R83">
        <v>2467936.65</v>
      </c>
      <c r="S83">
        <v>1196485.3400000001</v>
      </c>
      <c r="T83">
        <v>354790.57</v>
      </c>
      <c r="X83">
        <v>882210</v>
      </c>
      <c r="Y83">
        <v>59100</v>
      </c>
      <c r="Z83">
        <v>954215</v>
      </c>
      <c r="AC83">
        <v>412638.52</v>
      </c>
      <c r="AD83">
        <v>133556.35</v>
      </c>
    </row>
    <row r="84" spans="1:33" x14ac:dyDescent="0.25">
      <c r="A84" t="s">
        <v>2412</v>
      </c>
      <c r="B84">
        <v>669626.19999999995</v>
      </c>
      <c r="C84">
        <v>16409.88</v>
      </c>
      <c r="D84">
        <v>66491.39</v>
      </c>
      <c r="G84">
        <v>1126631.26</v>
      </c>
      <c r="H84">
        <v>916059.58</v>
      </c>
      <c r="K84">
        <v>0</v>
      </c>
      <c r="L84">
        <v>76395</v>
      </c>
      <c r="M84">
        <v>189400</v>
      </c>
      <c r="N84">
        <v>885.93</v>
      </c>
      <c r="R84">
        <v>1802081.92</v>
      </c>
      <c r="S84">
        <v>620039.24</v>
      </c>
      <c r="T84">
        <v>1277922.0900000001</v>
      </c>
      <c r="W84">
        <v>4365</v>
      </c>
      <c r="X84">
        <v>1181463.8999999999</v>
      </c>
      <c r="Y84">
        <v>562515</v>
      </c>
      <c r="Z84">
        <v>1403440.9</v>
      </c>
      <c r="AA84">
        <v>4380</v>
      </c>
      <c r="AB84">
        <v>1056</v>
      </c>
      <c r="AC84">
        <v>1282844.18</v>
      </c>
      <c r="AD84">
        <v>228112.69</v>
      </c>
      <c r="AF84">
        <v>16</v>
      </c>
    </row>
    <row r="85" spans="1:33" x14ac:dyDescent="0.25">
      <c r="A85" t="s">
        <v>2413</v>
      </c>
      <c r="B85">
        <v>479951.93</v>
      </c>
      <c r="C85">
        <v>95100</v>
      </c>
      <c r="D85">
        <v>20946</v>
      </c>
      <c r="G85">
        <v>8163945.8899999997</v>
      </c>
      <c r="H85">
        <v>356537.79</v>
      </c>
      <c r="K85">
        <v>0</v>
      </c>
      <c r="N85">
        <v>0</v>
      </c>
      <c r="R85">
        <v>8734301.6400000006</v>
      </c>
      <c r="T85">
        <v>962635.55</v>
      </c>
      <c r="W85">
        <v>340</v>
      </c>
      <c r="X85">
        <v>540684.5</v>
      </c>
      <c r="Y85">
        <v>116800</v>
      </c>
      <c r="Z85">
        <v>863576.5</v>
      </c>
      <c r="AA85">
        <v>3160</v>
      </c>
      <c r="AC85">
        <v>290838.18</v>
      </c>
      <c r="AD85">
        <v>65705.399999999994</v>
      </c>
      <c r="AG85">
        <v>15000</v>
      </c>
    </row>
    <row r="86" spans="1:33" x14ac:dyDescent="0.25">
      <c r="A86" t="s">
        <v>2414</v>
      </c>
      <c r="B86">
        <v>289178.55</v>
      </c>
      <c r="C86">
        <v>2426.8000000000002</v>
      </c>
      <c r="D86">
        <v>62522</v>
      </c>
      <c r="G86">
        <v>231900.79999999999</v>
      </c>
      <c r="H86">
        <v>492193.8</v>
      </c>
      <c r="K86">
        <v>0</v>
      </c>
      <c r="N86">
        <v>0</v>
      </c>
      <c r="R86">
        <v>-1293741.81</v>
      </c>
      <c r="S86">
        <v>2359915.73</v>
      </c>
      <c r="T86">
        <v>575018.04</v>
      </c>
      <c r="Y86">
        <v>99300</v>
      </c>
      <c r="Z86">
        <v>149557</v>
      </c>
      <c r="AA86">
        <v>500</v>
      </c>
      <c r="AB86">
        <v>3056</v>
      </c>
      <c r="AC86">
        <v>377305.76</v>
      </c>
      <c r="AD86">
        <v>131851.25</v>
      </c>
    </row>
    <row r="87" spans="1:33" x14ac:dyDescent="0.25">
      <c r="A87" t="s">
        <v>2415</v>
      </c>
      <c r="B87">
        <v>690957.96</v>
      </c>
      <c r="C87">
        <v>0</v>
      </c>
      <c r="D87">
        <v>102403.17</v>
      </c>
      <c r="G87">
        <v>4125671.28</v>
      </c>
      <c r="H87">
        <v>1649645.86</v>
      </c>
      <c r="K87">
        <v>0</v>
      </c>
      <c r="L87">
        <v>35910</v>
      </c>
      <c r="M87">
        <v>192000</v>
      </c>
      <c r="N87">
        <v>28.04</v>
      </c>
      <c r="R87">
        <v>4696154.68</v>
      </c>
      <c r="S87">
        <v>1221990.08</v>
      </c>
      <c r="T87">
        <v>814697.2</v>
      </c>
      <c r="U87">
        <v>41600</v>
      </c>
      <c r="W87">
        <v>440</v>
      </c>
      <c r="X87">
        <v>773500</v>
      </c>
      <c r="Y87">
        <v>531221</v>
      </c>
      <c r="Z87">
        <v>1007227</v>
      </c>
      <c r="AA87">
        <v>1456</v>
      </c>
      <c r="AC87">
        <v>689109.44</v>
      </c>
      <c r="AD87">
        <v>41070.29</v>
      </c>
    </row>
    <row r="88" spans="1:33" x14ac:dyDescent="0.25">
      <c r="A88" t="s">
        <v>2416</v>
      </c>
      <c r="B88">
        <v>999671.29</v>
      </c>
      <c r="C88">
        <v>0</v>
      </c>
      <c r="D88">
        <v>137846.47</v>
      </c>
      <c r="G88">
        <v>460713.24</v>
      </c>
      <c r="H88">
        <v>182620.84</v>
      </c>
      <c r="L88">
        <v>65850</v>
      </c>
      <c r="M88">
        <v>90000</v>
      </c>
      <c r="N88">
        <v>0</v>
      </c>
      <c r="P88">
        <v>442731</v>
      </c>
      <c r="R88">
        <v>-43575.16</v>
      </c>
      <c r="S88">
        <v>1247302.3600000001</v>
      </c>
      <c r="T88">
        <v>438950.6</v>
      </c>
      <c r="X88">
        <v>966700</v>
      </c>
      <c r="Z88">
        <v>1139150</v>
      </c>
      <c r="AA88">
        <v>296</v>
      </c>
      <c r="AC88">
        <v>260902.2</v>
      </c>
      <c r="AD88">
        <v>26758.76</v>
      </c>
    </row>
    <row r="89" spans="1:33" x14ac:dyDescent="0.25">
      <c r="A89" t="s">
        <v>2417</v>
      </c>
      <c r="B89">
        <v>1170633.02</v>
      </c>
      <c r="C89">
        <v>2553</v>
      </c>
      <c r="D89">
        <v>57189.21</v>
      </c>
      <c r="G89">
        <v>500467.9</v>
      </c>
      <c r="H89">
        <v>96775.19</v>
      </c>
      <c r="L89">
        <v>52493.8</v>
      </c>
      <c r="N89">
        <v>6340.4</v>
      </c>
      <c r="P89">
        <v>508264.7</v>
      </c>
      <c r="R89">
        <v>-399785.51</v>
      </c>
      <c r="S89">
        <v>1693308.65</v>
      </c>
      <c r="T89">
        <v>341582.69</v>
      </c>
      <c r="X89">
        <v>925815</v>
      </c>
      <c r="Y89">
        <v>280</v>
      </c>
      <c r="Z89">
        <v>1004315</v>
      </c>
      <c r="AA89">
        <v>2000</v>
      </c>
      <c r="AC89">
        <v>235550.4</v>
      </c>
      <c r="AD89">
        <v>41233.01</v>
      </c>
      <c r="AG89">
        <v>17583</v>
      </c>
    </row>
    <row r="90" spans="1:33" x14ac:dyDescent="0.25">
      <c r="A90" t="s">
        <v>2418</v>
      </c>
      <c r="B90">
        <v>650309.15</v>
      </c>
      <c r="C90">
        <v>0</v>
      </c>
      <c r="D90">
        <v>127359.74</v>
      </c>
      <c r="G90">
        <v>159946.66</v>
      </c>
      <c r="H90">
        <v>56427.5</v>
      </c>
      <c r="K90">
        <v>0</v>
      </c>
      <c r="L90">
        <v>51282</v>
      </c>
      <c r="M90">
        <v>69600</v>
      </c>
      <c r="N90">
        <v>2449</v>
      </c>
      <c r="P90">
        <v>220160</v>
      </c>
      <c r="R90">
        <v>287199.15999999997</v>
      </c>
      <c r="S90">
        <v>345503.07</v>
      </c>
      <c r="T90">
        <v>356570.86</v>
      </c>
      <c r="X90">
        <v>286906.5</v>
      </c>
      <c r="Z90">
        <v>431396.5</v>
      </c>
      <c r="AA90">
        <v>160</v>
      </c>
      <c r="AB90">
        <v>1248</v>
      </c>
      <c r="AC90">
        <v>172464.61</v>
      </c>
      <c r="AD90">
        <v>20358.43</v>
      </c>
    </row>
    <row r="91" spans="1:33" x14ac:dyDescent="0.25">
      <c r="A91" t="s">
        <v>2379</v>
      </c>
      <c r="B91">
        <v>373606.56</v>
      </c>
      <c r="C91">
        <v>0</v>
      </c>
      <c r="D91">
        <v>33626.879999999997</v>
      </c>
      <c r="G91">
        <v>193184.01</v>
      </c>
      <c r="H91">
        <v>45434.38</v>
      </c>
      <c r="K91">
        <v>11410</v>
      </c>
      <c r="L91">
        <v>14815.06</v>
      </c>
      <c r="N91">
        <v>0</v>
      </c>
      <c r="R91">
        <v>296773.73</v>
      </c>
      <c r="S91">
        <v>355552.49</v>
      </c>
      <c r="T91">
        <v>278443.33</v>
      </c>
      <c r="X91">
        <v>376110</v>
      </c>
      <c r="Y91">
        <v>3000</v>
      </c>
      <c r="Z91">
        <v>432338</v>
      </c>
      <c r="AA91">
        <v>1145</v>
      </c>
      <c r="AB91">
        <v>1704</v>
      </c>
      <c r="AC91">
        <v>223475.64</v>
      </c>
      <c r="AD91">
        <v>31590.14</v>
      </c>
    </row>
    <row r="92" spans="1:33" x14ac:dyDescent="0.25">
      <c r="A92" t="s">
        <v>2362</v>
      </c>
      <c r="B92">
        <v>1279410.1399999999</v>
      </c>
      <c r="C92">
        <v>16624</v>
      </c>
      <c r="D92">
        <v>10926.5</v>
      </c>
      <c r="G92">
        <v>147119.78</v>
      </c>
      <c r="H92">
        <v>181205.99</v>
      </c>
      <c r="L92">
        <v>31175</v>
      </c>
      <c r="N92">
        <v>0</v>
      </c>
      <c r="P92">
        <v>252000</v>
      </c>
      <c r="R92">
        <v>-994416.72</v>
      </c>
      <c r="S92">
        <v>2321309.19</v>
      </c>
      <c r="T92">
        <v>443447.2</v>
      </c>
      <c r="X92">
        <v>289698</v>
      </c>
      <c r="Y92">
        <v>35880</v>
      </c>
      <c r="Z92">
        <v>468357</v>
      </c>
      <c r="AA92">
        <v>1510</v>
      </c>
      <c r="AB92">
        <v>2842</v>
      </c>
      <c r="AC92">
        <v>221861.03</v>
      </c>
      <c r="AD92">
        <v>49236.23</v>
      </c>
    </row>
    <row r="93" spans="1:33" x14ac:dyDescent="0.25">
      <c r="A93" t="s">
        <v>2374</v>
      </c>
      <c r="B93">
        <v>1035022.39</v>
      </c>
      <c r="C93">
        <v>86159.039999999994</v>
      </c>
      <c r="D93">
        <v>14444.76</v>
      </c>
      <c r="G93">
        <v>978701.14</v>
      </c>
      <c r="H93">
        <v>140039.63</v>
      </c>
      <c r="K93">
        <v>2890</v>
      </c>
      <c r="L93">
        <v>22928.97</v>
      </c>
      <c r="N93">
        <v>2288</v>
      </c>
      <c r="R93">
        <v>965399.1</v>
      </c>
      <c r="S93">
        <v>2029021.21</v>
      </c>
      <c r="T93">
        <v>102054.91</v>
      </c>
      <c r="V93">
        <v>3542.81</v>
      </c>
      <c r="X93">
        <v>249390.6</v>
      </c>
      <c r="Z93">
        <v>347597.6</v>
      </c>
      <c r="AA93">
        <v>11420</v>
      </c>
      <c r="AB93">
        <v>4180</v>
      </c>
      <c r="AC93">
        <v>709313.67</v>
      </c>
      <c r="AD93">
        <v>50637.37</v>
      </c>
    </row>
    <row r="94" spans="1:33" x14ac:dyDescent="0.25">
      <c r="A94" t="s">
        <v>2391</v>
      </c>
      <c r="B94">
        <v>425124.26</v>
      </c>
      <c r="C94">
        <v>20489</v>
      </c>
      <c r="D94">
        <v>4012.4</v>
      </c>
      <c r="G94">
        <v>244864.84</v>
      </c>
      <c r="H94">
        <v>64593.91</v>
      </c>
      <c r="L94">
        <v>55907.96</v>
      </c>
      <c r="N94">
        <v>7.9</v>
      </c>
      <c r="Q94">
        <v>-1387083.06</v>
      </c>
      <c r="R94">
        <v>17700</v>
      </c>
      <c r="S94">
        <v>2101746.27</v>
      </c>
      <c r="T94">
        <v>174066.61</v>
      </c>
      <c r="U94">
        <v>39740</v>
      </c>
      <c r="X94">
        <v>571650</v>
      </c>
      <c r="Y94">
        <v>150</v>
      </c>
      <c r="Z94">
        <v>630377</v>
      </c>
      <c r="AA94">
        <v>2610</v>
      </c>
      <c r="AB94">
        <v>1940</v>
      </c>
      <c r="AC94">
        <v>159674.47</v>
      </c>
      <c r="AD94">
        <v>16299.8</v>
      </c>
      <c r="AG94">
        <v>3900</v>
      </c>
    </row>
    <row r="95" spans="1:33" x14ac:dyDescent="0.25">
      <c r="A95" t="s">
        <v>2411</v>
      </c>
      <c r="B95">
        <v>652285.54</v>
      </c>
      <c r="C95">
        <v>0</v>
      </c>
      <c r="D95">
        <v>41474.61</v>
      </c>
      <c r="G95">
        <v>192645.15</v>
      </c>
      <c r="H95">
        <v>158823.62</v>
      </c>
      <c r="L95">
        <v>22715.33</v>
      </c>
      <c r="N95">
        <v>0</v>
      </c>
      <c r="R95">
        <v>-189069.76</v>
      </c>
      <c r="S95">
        <v>1169693.49</v>
      </c>
      <c r="T95">
        <v>457744.39</v>
      </c>
      <c r="V95">
        <v>364.12</v>
      </c>
      <c r="X95">
        <v>296420</v>
      </c>
      <c r="Y95">
        <v>36000</v>
      </c>
      <c r="Z95">
        <v>435539</v>
      </c>
      <c r="AC95">
        <v>250516.62</v>
      </c>
      <c r="AD95">
        <v>62583.03</v>
      </c>
    </row>
    <row r="96" spans="1:33" x14ac:dyDescent="0.25">
      <c r="A96" t="s">
        <v>2419</v>
      </c>
      <c r="B96">
        <v>1048963.76</v>
      </c>
      <c r="C96">
        <v>0</v>
      </c>
      <c r="D96">
        <v>115368.55</v>
      </c>
      <c r="G96">
        <v>414986.76</v>
      </c>
      <c r="H96">
        <v>88923.28</v>
      </c>
      <c r="L96">
        <v>11550</v>
      </c>
      <c r="M96">
        <v>173009</v>
      </c>
      <c r="P96">
        <v>256648</v>
      </c>
      <c r="R96">
        <v>-1184253.3999999999</v>
      </c>
      <c r="S96">
        <v>2439641.09</v>
      </c>
      <c r="T96">
        <v>276954.05</v>
      </c>
      <c r="X96">
        <v>491250</v>
      </c>
      <c r="Z96">
        <v>523250</v>
      </c>
      <c r="AA96">
        <v>4560</v>
      </c>
      <c r="AC96">
        <v>244112.19</v>
      </c>
      <c r="AD96">
        <v>24634.2</v>
      </c>
    </row>
    <row r="97" spans="1:33" x14ac:dyDescent="0.25">
      <c r="A97" t="s">
        <v>2342</v>
      </c>
      <c r="B97">
        <v>758543.51</v>
      </c>
      <c r="C97">
        <v>27668.15</v>
      </c>
      <c r="D97">
        <v>107109.71</v>
      </c>
      <c r="G97">
        <v>550166.68999999994</v>
      </c>
      <c r="H97">
        <v>182331.85</v>
      </c>
      <c r="L97">
        <v>0</v>
      </c>
      <c r="M97">
        <v>133980</v>
      </c>
      <c r="N97">
        <v>3.15</v>
      </c>
      <c r="R97">
        <v>-604892.76</v>
      </c>
      <c r="S97">
        <v>2287426.9300000002</v>
      </c>
      <c r="T97">
        <v>253654.59</v>
      </c>
      <c r="X97">
        <v>511112.45</v>
      </c>
      <c r="Y97">
        <v>29601.46</v>
      </c>
      <c r="Z97">
        <v>670790.44999999995</v>
      </c>
      <c r="AA97">
        <v>1376</v>
      </c>
      <c r="AC97">
        <v>267872.32</v>
      </c>
      <c r="AD97">
        <v>44167.14</v>
      </c>
      <c r="AG97">
        <v>860</v>
      </c>
    </row>
    <row r="98" spans="1:33" x14ac:dyDescent="0.25">
      <c r="A98" t="s">
        <v>2425</v>
      </c>
      <c r="B98">
        <v>298195.3</v>
      </c>
      <c r="C98">
        <v>6200</v>
      </c>
      <c r="D98">
        <v>0</v>
      </c>
      <c r="G98">
        <v>147682.87</v>
      </c>
      <c r="H98">
        <v>15457.89</v>
      </c>
      <c r="L98">
        <v>38691</v>
      </c>
      <c r="M98">
        <v>5500</v>
      </c>
      <c r="N98">
        <v>15</v>
      </c>
      <c r="R98">
        <v>-1423924.08</v>
      </c>
      <c r="S98">
        <v>1913700</v>
      </c>
      <c r="T98">
        <v>261378.99</v>
      </c>
      <c r="X98">
        <v>418200</v>
      </c>
      <c r="Y98">
        <v>18600</v>
      </c>
      <c r="Z98">
        <v>502467</v>
      </c>
      <c r="AC98">
        <v>235896.76</v>
      </c>
      <c r="AD98">
        <v>26261.09</v>
      </c>
    </row>
    <row r="99" spans="1:33" x14ac:dyDescent="0.25">
      <c r="A99" t="s">
        <v>2420</v>
      </c>
      <c r="B99">
        <v>603546.14</v>
      </c>
      <c r="C99">
        <v>0</v>
      </c>
      <c r="D99">
        <v>70473.31</v>
      </c>
      <c r="G99">
        <v>915759.09</v>
      </c>
      <c r="H99">
        <v>113084</v>
      </c>
      <c r="L99">
        <v>43450.48</v>
      </c>
      <c r="M99">
        <v>116643.5</v>
      </c>
      <c r="P99">
        <v>203980</v>
      </c>
      <c r="R99">
        <v>-1658344.44</v>
      </c>
      <c r="S99">
        <v>3118920.11</v>
      </c>
      <c r="T99">
        <v>254937.72</v>
      </c>
      <c r="X99">
        <v>551076</v>
      </c>
      <c r="Z99">
        <v>625576</v>
      </c>
      <c r="AA99">
        <v>2000</v>
      </c>
      <c r="AC99">
        <v>213132.76</v>
      </c>
      <c r="AD99">
        <v>87092.07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AB1" zoomScale="94" zoomScaleNormal="94" workbookViewId="0">
      <selection activeCell="AP4" sqref="AP4:AP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2671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2116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2672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2673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2121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86399717.519999996</v>
      </c>
      <c r="G3">
        <v>4919774.28</v>
      </c>
      <c r="H3">
        <v>11244581.75</v>
      </c>
      <c r="I3">
        <v>0</v>
      </c>
      <c r="J3">
        <v>0</v>
      </c>
      <c r="K3">
        <v>95898479.989999995</v>
      </c>
      <c r="L3">
        <v>33599577.579999998</v>
      </c>
      <c r="M3">
        <v>0</v>
      </c>
      <c r="N3">
        <v>0</v>
      </c>
      <c r="O3">
        <v>907692.95</v>
      </c>
      <c r="P3">
        <v>2664439.77</v>
      </c>
      <c r="Q3">
        <v>5026891.1399999997</v>
      </c>
      <c r="R3">
        <v>199866.09</v>
      </c>
      <c r="S3">
        <v>0</v>
      </c>
      <c r="T3">
        <v>8609207.0999999996</v>
      </c>
      <c r="U3">
        <v>11585754.279999999</v>
      </c>
      <c r="V3">
        <v>73537154.049999997</v>
      </c>
      <c r="W3">
        <v>156546782.03999999</v>
      </c>
      <c r="X3">
        <v>40774860.219999999</v>
      </c>
      <c r="Y3">
        <v>1646646.04</v>
      </c>
      <c r="Z3">
        <v>50366.52</v>
      </c>
      <c r="AA3">
        <v>5145</v>
      </c>
      <c r="AB3">
        <v>55884919.009999998</v>
      </c>
      <c r="AC3">
        <v>3842898.29</v>
      </c>
      <c r="AD3">
        <v>70623429.379999995</v>
      </c>
      <c r="AE3">
        <v>343680.5</v>
      </c>
      <c r="AF3">
        <v>131754.57999999999</v>
      </c>
      <c r="AG3">
        <v>38209277.859999999</v>
      </c>
      <c r="AH3">
        <v>17886375.039999999</v>
      </c>
      <c r="AI3">
        <v>39880</v>
      </c>
      <c r="AJ3">
        <v>16</v>
      </c>
      <c r="AK3">
        <v>1986078.02</v>
      </c>
      <c r="AL3" s="123">
        <f t="shared" ref="AL3:AQ3" si="0">SUM(AL4:AL66)</f>
        <v>69637127.230000004</v>
      </c>
      <c r="AM3" s="124">
        <f t="shared" si="0"/>
        <v>5253275.9400000004</v>
      </c>
      <c r="AN3" s="138">
        <f t="shared" si="0"/>
        <v>64383851.289999992</v>
      </c>
      <c r="AO3" s="140">
        <f t="shared" si="0"/>
        <v>65753037.699999988</v>
      </c>
      <c r="AP3" s="141">
        <f t="shared" si="0"/>
        <v>89092297.440000013</v>
      </c>
      <c r="AQ3" s="125">
        <f t="shared" si="0"/>
        <v>-23339259.740000002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2330</v>
      </c>
      <c r="F4">
        <v>4717418.67</v>
      </c>
      <c r="G4">
        <v>15745</v>
      </c>
      <c r="H4">
        <v>70792.36</v>
      </c>
      <c r="K4">
        <v>2399189.0099999998</v>
      </c>
      <c r="L4">
        <v>375206.21</v>
      </c>
      <c r="O4">
        <v>0</v>
      </c>
      <c r="Q4">
        <v>185711</v>
      </c>
      <c r="R4">
        <v>904.57</v>
      </c>
      <c r="V4">
        <v>6543621.4000000004</v>
      </c>
      <c r="W4">
        <v>1723269</v>
      </c>
      <c r="X4">
        <v>283511.03000000003</v>
      </c>
      <c r="Y4">
        <v>199190</v>
      </c>
      <c r="AB4">
        <v>1477792.85</v>
      </c>
      <c r="AC4">
        <v>34900</v>
      </c>
      <c r="AD4">
        <v>1886987.85</v>
      </c>
      <c r="AE4">
        <v>50180</v>
      </c>
      <c r="AF4">
        <v>3264</v>
      </c>
      <c r="AG4">
        <v>687097.03</v>
      </c>
      <c r="AH4">
        <v>169594.54</v>
      </c>
      <c r="AK4">
        <v>73425.179999999993</v>
      </c>
      <c r="AL4" s="123">
        <f>SUM(F4:I4)</f>
        <v>4803956.03</v>
      </c>
      <c r="AM4" s="181">
        <f>SUM(O4:S4)</f>
        <v>186615.57</v>
      </c>
      <c r="AN4" s="142">
        <f>AL4-AM4</f>
        <v>4617340.46</v>
      </c>
      <c r="AO4" s="182">
        <f>SUM(X4:AC4)</f>
        <v>1995393.8800000001</v>
      </c>
      <c r="AP4" s="183">
        <f>SUM(AD4:AK4)</f>
        <v>2870548.6</v>
      </c>
      <c r="AQ4" s="125">
        <f>AO4-AP4</f>
        <v>-875154.72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2331</v>
      </c>
      <c r="F5">
        <v>196975.87</v>
      </c>
      <c r="G5">
        <v>20232</v>
      </c>
      <c r="H5">
        <v>102606.47</v>
      </c>
      <c r="K5">
        <v>379360.43</v>
      </c>
      <c r="L5">
        <v>77967.899999999994</v>
      </c>
      <c r="O5">
        <v>19228.599999999999</v>
      </c>
      <c r="R5">
        <v>0</v>
      </c>
      <c r="V5">
        <v>-808708.06</v>
      </c>
      <c r="W5">
        <v>1740746.12</v>
      </c>
      <c r="X5">
        <v>200872.2</v>
      </c>
      <c r="Y5">
        <v>1000</v>
      </c>
      <c r="AB5">
        <v>513707</v>
      </c>
      <c r="AC5">
        <v>23400</v>
      </c>
      <c r="AD5">
        <v>576962</v>
      </c>
      <c r="AG5">
        <v>266215.96000000002</v>
      </c>
      <c r="AH5">
        <v>69925.23</v>
      </c>
      <c r="AL5" s="123">
        <f t="shared" ref="AL5:AL68" si="1">SUM(F5:I5)</f>
        <v>319814.33999999997</v>
      </c>
      <c r="AM5" s="181">
        <f t="shared" ref="AM5:AM68" si="2">SUM(O5:S5)</f>
        <v>19228.599999999999</v>
      </c>
      <c r="AN5" s="142">
        <f t="shared" ref="AN5:AN68" si="3">AL5-AM5</f>
        <v>300585.74</v>
      </c>
      <c r="AO5" s="182">
        <f t="shared" ref="AO5:AO68" si="4">SUM(X5:AC5)</f>
        <v>738979.2</v>
      </c>
      <c r="AP5" s="183">
        <f t="shared" ref="AP5:AP68" si="5">SUM(AD5:AK5)</f>
        <v>913103.19</v>
      </c>
      <c r="AQ5" s="125">
        <f t="shared" ref="AQ5:AQ52" si="6">AO5-AP5</f>
        <v>-174123.99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2332</v>
      </c>
      <c r="F6">
        <v>2383230.13</v>
      </c>
      <c r="G6">
        <v>57737.7</v>
      </c>
      <c r="H6">
        <v>134608.1</v>
      </c>
      <c r="K6">
        <v>362763.01</v>
      </c>
      <c r="L6">
        <v>160485.35</v>
      </c>
      <c r="O6">
        <v>0</v>
      </c>
      <c r="P6">
        <v>999</v>
      </c>
      <c r="Q6">
        <v>266645</v>
      </c>
      <c r="R6">
        <v>313.45999999999998</v>
      </c>
      <c r="V6">
        <v>1193666.73</v>
      </c>
      <c r="W6">
        <v>2169071.4500000002</v>
      </c>
      <c r="X6">
        <v>1816237.57</v>
      </c>
      <c r="AB6">
        <v>1126969.92</v>
      </c>
      <c r="AC6">
        <v>37750</v>
      </c>
      <c r="AD6">
        <v>1686380.92</v>
      </c>
      <c r="AE6">
        <v>6000</v>
      </c>
      <c r="AG6">
        <v>589861.03</v>
      </c>
      <c r="AH6">
        <v>73271.39</v>
      </c>
      <c r="AK6">
        <v>1157315.5</v>
      </c>
      <c r="AL6" s="123">
        <f t="shared" si="1"/>
        <v>2575575.9300000002</v>
      </c>
      <c r="AM6" s="181">
        <f t="shared" si="2"/>
        <v>267957.46000000002</v>
      </c>
      <c r="AN6" s="142">
        <f t="shared" si="3"/>
        <v>2307618.4700000002</v>
      </c>
      <c r="AO6" s="182">
        <f t="shared" si="4"/>
        <v>2980957.49</v>
      </c>
      <c r="AP6" s="183">
        <f t="shared" si="5"/>
        <v>3512828.8400000003</v>
      </c>
      <c r="AQ6" s="125">
        <f t="shared" si="6"/>
        <v>-531871.35000000009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2333</v>
      </c>
      <c r="F7">
        <v>863353.22</v>
      </c>
      <c r="G7">
        <v>1810</v>
      </c>
      <c r="H7">
        <v>162145.38</v>
      </c>
      <c r="K7">
        <v>247056.65</v>
      </c>
      <c r="L7">
        <v>42825.78</v>
      </c>
      <c r="R7">
        <v>3</v>
      </c>
      <c r="T7">
        <v>66647</v>
      </c>
      <c r="V7">
        <v>1226196.42</v>
      </c>
      <c r="W7">
        <v>235221.96</v>
      </c>
      <c r="X7">
        <v>153944.82999999999</v>
      </c>
      <c r="AB7">
        <v>995311</v>
      </c>
      <c r="AC7">
        <v>26260</v>
      </c>
      <c r="AD7">
        <v>1055120</v>
      </c>
      <c r="AE7">
        <v>2000</v>
      </c>
      <c r="AG7">
        <v>299691.46999999997</v>
      </c>
      <c r="AH7">
        <v>29581.71</v>
      </c>
      <c r="AL7" s="123">
        <f t="shared" si="1"/>
        <v>1027308.6</v>
      </c>
      <c r="AM7" s="181">
        <f t="shared" si="2"/>
        <v>3</v>
      </c>
      <c r="AN7" s="142">
        <f t="shared" si="3"/>
        <v>1027305.6</v>
      </c>
      <c r="AO7" s="182">
        <f t="shared" si="4"/>
        <v>1175515.83</v>
      </c>
      <c r="AP7" s="183">
        <f t="shared" si="5"/>
        <v>1386393.18</v>
      </c>
      <c r="AQ7" s="125">
        <f t="shared" si="6"/>
        <v>-210877.34999999986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2334</v>
      </c>
      <c r="F8">
        <v>531021.65</v>
      </c>
      <c r="G8">
        <v>27675</v>
      </c>
      <c r="H8">
        <v>61637.13</v>
      </c>
      <c r="K8">
        <v>495423.98</v>
      </c>
      <c r="L8">
        <v>251108.36</v>
      </c>
      <c r="P8">
        <v>2708.84</v>
      </c>
      <c r="Q8">
        <v>52400</v>
      </c>
      <c r="R8">
        <v>734</v>
      </c>
      <c r="V8">
        <v>19775.689999999999</v>
      </c>
      <c r="W8">
        <v>1649277.25</v>
      </c>
      <c r="X8">
        <v>193934.2</v>
      </c>
      <c r="Y8">
        <v>42000</v>
      </c>
      <c r="AB8">
        <v>517629.37</v>
      </c>
      <c r="AC8">
        <v>14000</v>
      </c>
      <c r="AD8">
        <v>684477.37</v>
      </c>
      <c r="AG8">
        <v>370184.99</v>
      </c>
      <c r="AH8">
        <v>70930.87</v>
      </c>
      <c r="AL8" s="123">
        <f t="shared" si="1"/>
        <v>620333.78</v>
      </c>
      <c r="AM8" s="181">
        <f t="shared" si="2"/>
        <v>55842.84</v>
      </c>
      <c r="AN8" s="142">
        <f t="shared" si="3"/>
        <v>564490.94000000006</v>
      </c>
      <c r="AO8" s="182">
        <f t="shared" si="4"/>
        <v>767563.57000000007</v>
      </c>
      <c r="AP8" s="183">
        <f t="shared" si="5"/>
        <v>1125593.23</v>
      </c>
      <c r="AQ8" s="125">
        <f t="shared" si="6"/>
        <v>-358029.65999999992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2335</v>
      </c>
      <c r="F9">
        <v>903887.27</v>
      </c>
      <c r="G9">
        <v>7199.76</v>
      </c>
      <c r="H9">
        <v>108561.27</v>
      </c>
      <c r="K9">
        <v>21957.96</v>
      </c>
      <c r="L9">
        <v>313602.25</v>
      </c>
      <c r="O9">
        <v>177.1</v>
      </c>
      <c r="P9">
        <v>0</v>
      </c>
      <c r="Q9">
        <v>454086</v>
      </c>
      <c r="R9">
        <v>-177.1</v>
      </c>
      <c r="V9">
        <v>1037119.5</v>
      </c>
      <c r="W9">
        <v>169383.81</v>
      </c>
      <c r="X9">
        <v>122529.19</v>
      </c>
      <c r="AB9">
        <v>508496.02</v>
      </c>
      <c r="AC9">
        <v>31000</v>
      </c>
      <c r="AD9">
        <v>666497.02</v>
      </c>
      <c r="AE9">
        <v>10707</v>
      </c>
      <c r="AF9">
        <v>2960</v>
      </c>
      <c r="AG9">
        <v>225787.16</v>
      </c>
      <c r="AH9">
        <v>60454.83</v>
      </c>
      <c r="AK9">
        <v>1000</v>
      </c>
      <c r="AL9" s="123">
        <f t="shared" si="1"/>
        <v>1019648.3</v>
      </c>
      <c r="AM9" s="181">
        <f t="shared" si="2"/>
        <v>454086</v>
      </c>
      <c r="AN9" s="142">
        <f t="shared" si="3"/>
        <v>565562.30000000005</v>
      </c>
      <c r="AO9" s="182">
        <f t="shared" si="4"/>
        <v>662025.21</v>
      </c>
      <c r="AP9" s="183">
        <f t="shared" si="5"/>
        <v>967406.01</v>
      </c>
      <c r="AQ9" s="125">
        <f t="shared" si="6"/>
        <v>-305380.80000000005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2336</v>
      </c>
      <c r="F10">
        <v>1983727.97</v>
      </c>
      <c r="G10">
        <v>87926</v>
      </c>
      <c r="H10">
        <v>114479.74</v>
      </c>
      <c r="K10">
        <v>835570.31</v>
      </c>
      <c r="L10">
        <v>219322.63</v>
      </c>
      <c r="O10">
        <v>0</v>
      </c>
      <c r="R10">
        <v>0</v>
      </c>
      <c r="V10">
        <v>2223744.63</v>
      </c>
      <c r="W10">
        <v>1442563.02</v>
      </c>
      <c r="X10">
        <v>332348.45</v>
      </c>
      <c r="AB10">
        <v>623171.19999999995</v>
      </c>
      <c r="AC10">
        <v>7500</v>
      </c>
      <c r="AD10">
        <v>883250.2</v>
      </c>
      <c r="AE10">
        <v>19140</v>
      </c>
      <c r="AF10">
        <v>3176</v>
      </c>
      <c r="AG10">
        <v>389798.85</v>
      </c>
      <c r="AH10">
        <v>92935.6</v>
      </c>
      <c r="AL10" s="123">
        <f t="shared" si="1"/>
        <v>2186133.71</v>
      </c>
      <c r="AM10" s="181">
        <f t="shared" si="2"/>
        <v>0</v>
      </c>
      <c r="AN10" s="142">
        <f t="shared" si="3"/>
        <v>2186133.71</v>
      </c>
      <c r="AO10" s="182">
        <f t="shared" si="4"/>
        <v>963019.64999999991</v>
      </c>
      <c r="AP10" s="183">
        <f t="shared" si="5"/>
        <v>1388300.65</v>
      </c>
      <c r="AQ10" s="125">
        <f t="shared" si="6"/>
        <v>-425281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2337</v>
      </c>
      <c r="F11">
        <v>530555.91</v>
      </c>
      <c r="G11">
        <v>-2574.0500000000002</v>
      </c>
      <c r="H11">
        <v>184921.74</v>
      </c>
      <c r="K11">
        <v>785523.33</v>
      </c>
      <c r="L11">
        <v>205734.86</v>
      </c>
      <c r="O11">
        <v>0</v>
      </c>
      <c r="R11">
        <v>373.69</v>
      </c>
      <c r="V11">
        <v>1528986.69</v>
      </c>
      <c r="W11">
        <v>484200</v>
      </c>
      <c r="X11">
        <v>161524.44</v>
      </c>
      <c r="AB11">
        <v>849350.34</v>
      </c>
      <c r="AC11">
        <v>1500</v>
      </c>
      <c r="AD11">
        <v>951973.34</v>
      </c>
      <c r="AG11">
        <v>298705.82</v>
      </c>
      <c r="AH11">
        <v>71094.210000000006</v>
      </c>
      <c r="AL11" s="123">
        <f t="shared" si="1"/>
        <v>712903.6</v>
      </c>
      <c r="AM11" s="181">
        <f t="shared" si="2"/>
        <v>373.69</v>
      </c>
      <c r="AN11" s="142">
        <f t="shared" si="3"/>
        <v>712529.91</v>
      </c>
      <c r="AO11" s="182">
        <f t="shared" si="4"/>
        <v>1012374.78</v>
      </c>
      <c r="AP11" s="183">
        <f t="shared" si="5"/>
        <v>1321773.3699999999</v>
      </c>
      <c r="AQ11" s="125">
        <f t="shared" si="6"/>
        <v>-309398.58999999985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2338</v>
      </c>
      <c r="F12">
        <v>1230057.97</v>
      </c>
      <c r="G12">
        <v>20833.900000000001</v>
      </c>
      <c r="H12">
        <v>186101.99</v>
      </c>
      <c r="K12">
        <v>394414.71</v>
      </c>
      <c r="L12">
        <v>203050.11</v>
      </c>
      <c r="P12">
        <v>1751.81</v>
      </c>
      <c r="Q12">
        <v>26400</v>
      </c>
      <c r="R12">
        <v>0</v>
      </c>
      <c r="V12">
        <v>749373.83</v>
      </c>
      <c r="W12">
        <v>1884119.29</v>
      </c>
      <c r="X12">
        <v>462790.15</v>
      </c>
      <c r="AB12">
        <v>1124230.8600000001</v>
      </c>
      <c r="AC12">
        <v>28052.19</v>
      </c>
      <c r="AD12">
        <v>1518479.86</v>
      </c>
      <c r="AE12">
        <v>7040</v>
      </c>
      <c r="AG12">
        <v>645570.56999999995</v>
      </c>
      <c r="AH12">
        <v>71169.02</v>
      </c>
      <c r="AL12" s="123">
        <f t="shared" si="1"/>
        <v>1436993.8599999999</v>
      </c>
      <c r="AM12" s="181">
        <f t="shared" si="2"/>
        <v>28151.81</v>
      </c>
      <c r="AN12" s="142">
        <f t="shared" si="3"/>
        <v>1408842.0499999998</v>
      </c>
      <c r="AO12" s="182">
        <f t="shared" si="4"/>
        <v>1615073.2000000002</v>
      </c>
      <c r="AP12" s="183">
        <f t="shared" si="5"/>
        <v>2242259.4500000002</v>
      </c>
      <c r="AQ12" s="125">
        <f t="shared" si="6"/>
        <v>-627186.25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2339</v>
      </c>
      <c r="F13">
        <v>890902.99</v>
      </c>
      <c r="G13">
        <v>8343.75</v>
      </c>
      <c r="H13">
        <v>83636.86</v>
      </c>
      <c r="K13">
        <v>6779767.1799999997</v>
      </c>
      <c r="L13">
        <v>455951.96</v>
      </c>
      <c r="R13">
        <v>1986.99</v>
      </c>
      <c r="V13">
        <v>8137707.2400000002</v>
      </c>
      <c r="W13">
        <v>684118.79</v>
      </c>
      <c r="X13">
        <v>277747.28000000003</v>
      </c>
      <c r="AB13">
        <v>803470.76</v>
      </c>
      <c r="AC13">
        <v>4000</v>
      </c>
      <c r="AD13">
        <v>1073059.76</v>
      </c>
      <c r="AG13">
        <v>412822.77</v>
      </c>
      <c r="AH13">
        <v>204545.79</v>
      </c>
      <c r="AL13" s="123">
        <f t="shared" si="1"/>
        <v>982883.6</v>
      </c>
      <c r="AM13" s="181">
        <f t="shared" si="2"/>
        <v>1986.99</v>
      </c>
      <c r="AN13" s="142">
        <f t="shared" si="3"/>
        <v>980896.61</v>
      </c>
      <c r="AO13" s="182">
        <f t="shared" si="4"/>
        <v>1085218.04</v>
      </c>
      <c r="AP13" s="183">
        <f t="shared" si="5"/>
        <v>1690428.32</v>
      </c>
      <c r="AQ13" s="125">
        <f t="shared" si="6"/>
        <v>-605210.28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2340</v>
      </c>
      <c r="F14">
        <v>947511.04</v>
      </c>
      <c r="G14">
        <v>208148.17</v>
      </c>
      <c r="H14">
        <v>120295.9</v>
      </c>
      <c r="K14">
        <v>1569289.74</v>
      </c>
      <c r="L14">
        <v>721444.56</v>
      </c>
      <c r="Q14">
        <v>293400</v>
      </c>
      <c r="R14">
        <v>0</v>
      </c>
      <c r="T14">
        <v>82804</v>
      </c>
      <c r="V14">
        <v>3329046.44</v>
      </c>
      <c r="W14">
        <v>1214.67</v>
      </c>
      <c r="X14">
        <v>321925.01</v>
      </c>
      <c r="AB14">
        <v>567626.73</v>
      </c>
      <c r="AC14">
        <v>6000</v>
      </c>
      <c r="AD14">
        <v>641035.73</v>
      </c>
      <c r="AG14">
        <v>311730.52</v>
      </c>
      <c r="AH14">
        <v>82561.19</v>
      </c>
      <c r="AL14" s="123">
        <f t="shared" si="1"/>
        <v>1275955.1099999999</v>
      </c>
      <c r="AM14" s="181">
        <f t="shared" si="2"/>
        <v>293400</v>
      </c>
      <c r="AN14" s="142">
        <f t="shared" si="3"/>
        <v>982555.10999999987</v>
      </c>
      <c r="AO14" s="182">
        <f t="shared" si="4"/>
        <v>895551.74</v>
      </c>
      <c r="AP14" s="183">
        <f t="shared" si="5"/>
        <v>1035327.44</v>
      </c>
      <c r="AQ14" s="125">
        <f t="shared" si="6"/>
        <v>-139775.69999999995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2341</v>
      </c>
      <c r="F15">
        <v>631213.26</v>
      </c>
      <c r="G15">
        <v>10584.8</v>
      </c>
      <c r="H15">
        <v>77664.87</v>
      </c>
      <c r="K15">
        <v>288167.21999999997</v>
      </c>
      <c r="L15">
        <v>161021.38</v>
      </c>
      <c r="Q15">
        <v>54100</v>
      </c>
      <c r="R15">
        <v>0</v>
      </c>
      <c r="V15">
        <v>-336146.65</v>
      </c>
      <c r="W15">
        <v>1709584.67</v>
      </c>
      <c r="X15">
        <v>137418.65</v>
      </c>
      <c r="AB15">
        <v>353024.02</v>
      </c>
      <c r="AC15">
        <v>11950.73</v>
      </c>
      <c r="AD15">
        <v>551687.02</v>
      </c>
      <c r="AG15">
        <v>157421.63</v>
      </c>
      <c r="AH15">
        <v>52171.24</v>
      </c>
      <c r="AL15" s="123">
        <f t="shared" si="1"/>
        <v>719462.93</v>
      </c>
      <c r="AM15" s="181">
        <f t="shared" si="2"/>
        <v>54100</v>
      </c>
      <c r="AN15" s="142">
        <f t="shared" si="3"/>
        <v>665362.93000000005</v>
      </c>
      <c r="AO15" s="182">
        <f t="shared" si="4"/>
        <v>502393.4</v>
      </c>
      <c r="AP15" s="183">
        <f t="shared" si="5"/>
        <v>761279.89</v>
      </c>
      <c r="AQ15" s="125">
        <f t="shared" si="6"/>
        <v>-258886.49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2343</v>
      </c>
      <c r="F16">
        <v>176015.23</v>
      </c>
      <c r="G16">
        <v>0</v>
      </c>
      <c r="H16">
        <v>78444.17</v>
      </c>
      <c r="K16">
        <v>362765.21</v>
      </c>
      <c r="L16">
        <v>80980.34</v>
      </c>
      <c r="R16">
        <v>750</v>
      </c>
      <c r="V16">
        <v>-1339215.8500000001</v>
      </c>
      <c r="W16">
        <v>2091979.99</v>
      </c>
      <c r="X16">
        <v>315379.42</v>
      </c>
      <c r="Y16">
        <v>8010</v>
      </c>
      <c r="AB16">
        <v>455402.5</v>
      </c>
      <c r="AC16">
        <v>123525.92</v>
      </c>
      <c r="AD16">
        <v>614179.5</v>
      </c>
      <c r="AG16">
        <v>239469.72</v>
      </c>
      <c r="AH16">
        <v>53659.39</v>
      </c>
      <c r="AK16">
        <v>50318.42</v>
      </c>
      <c r="AL16" s="123">
        <f t="shared" si="1"/>
        <v>254459.40000000002</v>
      </c>
      <c r="AM16" s="181">
        <f t="shared" si="2"/>
        <v>750</v>
      </c>
      <c r="AN16" s="142">
        <f t="shared" si="3"/>
        <v>253709.40000000002</v>
      </c>
      <c r="AO16" s="182">
        <f t="shared" si="4"/>
        <v>902317.84</v>
      </c>
      <c r="AP16" s="183">
        <f t="shared" si="5"/>
        <v>957627.03</v>
      </c>
      <c r="AQ16" s="125">
        <f t="shared" si="6"/>
        <v>-55309.190000000061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2344</v>
      </c>
      <c r="F17">
        <v>31929.02</v>
      </c>
      <c r="G17">
        <v>0</v>
      </c>
      <c r="H17">
        <v>31783.66</v>
      </c>
      <c r="K17">
        <v>594005.43000000005</v>
      </c>
      <c r="L17">
        <v>88467.82</v>
      </c>
      <c r="P17">
        <v>29162.95</v>
      </c>
      <c r="V17">
        <v>-850986.74</v>
      </c>
      <c r="W17">
        <v>1967042.37</v>
      </c>
      <c r="X17">
        <v>63432.42</v>
      </c>
      <c r="AB17">
        <v>287140</v>
      </c>
      <c r="AC17">
        <v>37500</v>
      </c>
      <c r="AD17">
        <v>294640</v>
      </c>
      <c r="AG17">
        <v>420851.28</v>
      </c>
      <c r="AH17">
        <v>71613.789999999994</v>
      </c>
      <c r="AL17" s="123">
        <f t="shared" si="1"/>
        <v>63712.68</v>
      </c>
      <c r="AM17" s="181">
        <f t="shared" si="2"/>
        <v>29162.95</v>
      </c>
      <c r="AN17" s="142">
        <f t="shared" si="3"/>
        <v>34549.729999999996</v>
      </c>
      <c r="AO17" s="182">
        <f t="shared" si="4"/>
        <v>388072.42</v>
      </c>
      <c r="AP17" s="183">
        <f t="shared" si="5"/>
        <v>787105.07000000007</v>
      </c>
      <c r="AQ17" s="125">
        <f t="shared" si="6"/>
        <v>-399032.65000000008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2345</v>
      </c>
      <c r="F18">
        <v>141566.12</v>
      </c>
      <c r="G18">
        <v>0</v>
      </c>
      <c r="H18">
        <v>27811.81</v>
      </c>
      <c r="K18">
        <v>1172805.1000000001</v>
      </c>
      <c r="L18">
        <v>72621.84</v>
      </c>
      <c r="R18">
        <v>13</v>
      </c>
      <c r="V18">
        <v>-240076.13</v>
      </c>
      <c r="W18">
        <v>1776680.82</v>
      </c>
      <c r="X18">
        <v>111128.05</v>
      </c>
      <c r="Y18">
        <v>6600</v>
      </c>
      <c r="AB18">
        <v>626950.65</v>
      </c>
      <c r="AC18">
        <v>60900</v>
      </c>
      <c r="AD18">
        <v>634450.65</v>
      </c>
      <c r="AG18">
        <v>216792.69</v>
      </c>
      <c r="AH18">
        <v>76148.179999999993</v>
      </c>
      <c r="AL18" s="123">
        <f t="shared" si="1"/>
        <v>169377.93</v>
      </c>
      <c r="AM18" s="181">
        <f t="shared" si="2"/>
        <v>13</v>
      </c>
      <c r="AN18" s="142">
        <f t="shared" si="3"/>
        <v>169364.93</v>
      </c>
      <c r="AO18" s="182">
        <f t="shared" si="4"/>
        <v>805578.70000000007</v>
      </c>
      <c r="AP18" s="183">
        <f t="shared" si="5"/>
        <v>927391.52</v>
      </c>
      <c r="AQ18" s="125">
        <f t="shared" si="6"/>
        <v>-121812.81999999995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2346</v>
      </c>
      <c r="F19">
        <v>1653614.71</v>
      </c>
      <c r="G19">
        <v>15202.7</v>
      </c>
      <c r="H19">
        <v>116698.73</v>
      </c>
      <c r="K19">
        <v>690742.37</v>
      </c>
      <c r="L19">
        <v>1259523.8400000001</v>
      </c>
      <c r="O19">
        <v>0</v>
      </c>
      <c r="P19">
        <v>0</v>
      </c>
      <c r="R19">
        <v>989.31</v>
      </c>
      <c r="T19">
        <v>334742.82</v>
      </c>
      <c r="V19">
        <v>1389312.14</v>
      </c>
      <c r="W19">
        <v>2074982.75</v>
      </c>
      <c r="X19">
        <v>702475.29</v>
      </c>
      <c r="AB19">
        <v>874929</v>
      </c>
      <c r="AC19">
        <v>2500</v>
      </c>
      <c r="AD19">
        <v>1007019</v>
      </c>
      <c r="AG19">
        <v>545236.23</v>
      </c>
      <c r="AH19">
        <v>91893.73</v>
      </c>
      <c r="AL19" s="123">
        <f t="shared" si="1"/>
        <v>1785516.14</v>
      </c>
      <c r="AM19" s="181">
        <f t="shared" si="2"/>
        <v>989.31</v>
      </c>
      <c r="AN19" s="142">
        <f t="shared" si="3"/>
        <v>1784526.8299999998</v>
      </c>
      <c r="AO19" s="182">
        <f t="shared" si="4"/>
        <v>1579904.29</v>
      </c>
      <c r="AP19" s="183">
        <f t="shared" si="5"/>
        <v>1644148.96</v>
      </c>
      <c r="AQ19" s="125">
        <f t="shared" si="6"/>
        <v>-64244.669999999925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2347</v>
      </c>
      <c r="F20">
        <v>410340.65</v>
      </c>
      <c r="G20">
        <v>4496</v>
      </c>
      <c r="H20">
        <v>167046</v>
      </c>
      <c r="K20">
        <v>377791.18</v>
      </c>
      <c r="L20">
        <v>196539.98</v>
      </c>
      <c r="P20">
        <v>0</v>
      </c>
      <c r="Q20">
        <v>200300.16</v>
      </c>
      <c r="V20">
        <v>13006.13</v>
      </c>
      <c r="W20">
        <v>1108892.57</v>
      </c>
      <c r="X20">
        <v>153268.47</v>
      </c>
      <c r="AB20">
        <v>464582.5</v>
      </c>
      <c r="AC20">
        <v>15000</v>
      </c>
      <c r="AD20">
        <v>507582.5</v>
      </c>
      <c r="AG20">
        <v>245140.85</v>
      </c>
      <c r="AH20">
        <v>46112.67</v>
      </c>
      <c r="AL20" s="123">
        <f t="shared" si="1"/>
        <v>581882.65</v>
      </c>
      <c r="AM20" s="181">
        <f t="shared" si="2"/>
        <v>200300.16</v>
      </c>
      <c r="AN20" s="142">
        <f t="shared" si="3"/>
        <v>381582.49</v>
      </c>
      <c r="AO20" s="182">
        <f t="shared" si="4"/>
        <v>632850.97</v>
      </c>
      <c r="AP20" s="183">
        <f t="shared" si="5"/>
        <v>798836.02</v>
      </c>
      <c r="AQ20" s="125">
        <f t="shared" si="6"/>
        <v>-165985.05000000005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2348</v>
      </c>
      <c r="F21">
        <v>1246455.22</v>
      </c>
      <c r="G21">
        <v>7463.5</v>
      </c>
      <c r="H21">
        <v>90320.25</v>
      </c>
      <c r="K21">
        <v>573336.01</v>
      </c>
      <c r="L21">
        <v>389618.87</v>
      </c>
      <c r="P21">
        <v>26157</v>
      </c>
      <c r="R21">
        <v>1</v>
      </c>
      <c r="T21">
        <v>105423.82</v>
      </c>
      <c r="V21">
        <v>852772.47</v>
      </c>
      <c r="W21">
        <v>1357301.45</v>
      </c>
      <c r="X21">
        <v>472454.96</v>
      </c>
      <c r="AB21">
        <v>1087264.8999999999</v>
      </c>
      <c r="AC21">
        <v>11760</v>
      </c>
      <c r="AD21">
        <v>1135144.8999999999</v>
      </c>
      <c r="AG21">
        <v>395428.6</v>
      </c>
      <c r="AH21">
        <v>75368.25</v>
      </c>
      <c r="AL21" s="123">
        <f t="shared" si="1"/>
        <v>1344238.97</v>
      </c>
      <c r="AM21" s="181">
        <f t="shared" si="2"/>
        <v>26158</v>
      </c>
      <c r="AN21" s="142">
        <f t="shared" si="3"/>
        <v>1318080.97</v>
      </c>
      <c r="AO21" s="182">
        <f t="shared" si="4"/>
        <v>1571479.8599999999</v>
      </c>
      <c r="AP21" s="183">
        <f t="shared" si="5"/>
        <v>1605941.75</v>
      </c>
      <c r="AQ21" s="125">
        <f t="shared" si="6"/>
        <v>-34461.89000000013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2349</v>
      </c>
      <c r="F22">
        <v>473555.6</v>
      </c>
      <c r="G22">
        <v>9731.25</v>
      </c>
      <c r="H22">
        <v>78681.570000000007</v>
      </c>
      <c r="K22">
        <v>328639.14</v>
      </c>
      <c r="L22">
        <v>435812.69</v>
      </c>
      <c r="O22">
        <v>0</v>
      </c>
      <c r="P22">
        <v>29758.3</v>
      </c>
      <c r="Q22">
        <v>0.19</v>
      </c>
      <c r="R22">
        <v>27.82</v>
      </c>
      <c r="T22">
        <v>89070.66</v>
      </c>
      <c r="V22">
        <v>168637.09</v>
      </c>
      <c r="W22">
        <v>1339755.76</v>
      </c>
      <c r="X22">
        <v>267003.28999999998</v>
      </c>
      <c r="AB22">
        <v>863230</v>
      </c>
      <c r="AC22">
        <v>12000</v>
      </c>
      <c r="AD22">
        <v>913930</v>
      </c>
      <c r="AE22">
        <v>2000</v>
      </c>
      <c r="AF22">
        <v>48</v>
      </c>
      <c r="AG22">
        <v>469942.43</v>
      </c>
      <c r="AH22">
        <v>57142.43</v>
      </c>
      <c r="AL22" s="123">
        <f t="shared" si="1"/>
        <v>561968.41999999993</v>
      </c>
      <c r="AM22" s="181">
        <f t="shared" si="2"/>
        <v>29786.309999999998</v>
      </c>
      <c r="AN22" s="142">
        <f t="shared" si="3"/>
        <v>532182.10999999987</v>
      </c>
      <c r="AO22" s="182">
        <f t="shared" si="4"/>
        <v>1142233.29</v>
      </c>
      <c r="AP22" s="183">
        <f t="shared" si="5"/>
        <v>1443062.8599999999</v>
      </c>
      <c r="AQ22" s="125">
        <f t="shared" si="6"/>
        <v>-300829.56999999983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2350</v>
      </c>
      <c r="F23">
        <v>246121.52</v>
      </c>
      <c r="G23">
        <v>2540.5</v>
      </c>
      <c r="H23">
        <v>31556.12</v>
      </c>
      <c r="K23">
        <v>3428924.89</v>
      </c>
      <c r="L23">
        <v>339457.76</v>
      </c>
      <c r="P23">
        <v>52864.25</v>
      </c>
      <c r="Q23">
        <v>75900</v>
      </c>
      <c r="R23">
        <v>0</v>
      </c>
      <c r="V23">
        <v>3796533.48</v>
      </c>
      <c r="W23">
        <v>391756.52</v>
      </c>
      <c r="X23">
        <v>292898.09000000003</v>
      </c>
      <c r="Z23">
        <v>7.0000000000000007E-2</v>
      </c>
      <c r="AB23">
        <v>862719.4</v>
      </c>
      <c r="AC23">
        <v>23000</v>
      </c>
      <c r="AD23">
        <v>1017329.4</v>
      </c>
      <c r="AE23">
        <v>8610</v>
      </c>
      <c r="AF23">
        <v>5112</v>
      </c>
      <c r="AG23">
        <v>298784.13</v>
      </c>
      <c r="AH23">
        <v>117235.49</v>
      </c>
      <c r="AL23" s="123">
        <f t="shared" si="1"/>
        <v>280218.14</v>
      </c>
      <c r="AM23" s="181">
        <f t="shared" si="2"/>
        <v>128764.25</v>
      </c>
      <c r="AN23" s="142">
        <f t="shared" si="3"/>
        <v>151453.89000000001</v>
      </c>
      <c r="AO23" s="182">
        <f t="shared" si="4"/>
        <v>1178617.56</v>
      </c>
      <c r="AP23" s="183">
        <f t="shared" si="5"/>
        <v>1447071.02</v>
      </c>
      <c r="AQ23" s="125">
        <f t="shared" si="6"/>
        <v>-268453.45999999996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2351</v>
      </c>
      <c r="F24">
        <v>303167.44</v>
      </c>
      <c r="G24">
        <v>2567</v>
      </c>
      <c r="H24">
        <v>106610.69</v>
      </c>
      <c r="K24">
        <v>2966666.69</v>
      </c>
      <c r="L24">
        <v>329366</v>
      </c>
      <c r="R24">
        <v>1085.2</v>
      </c>
      <c r="T24">
        <v>205514.88</v>
      </c>
      <c r="V24">
        <v>3465438.77</v>
      </c>
      <c r="W24">
        <v>459399.49</v>
      </c>
      <c r="X24">
        <v>1269303.3600000001</v>
      </c>
      <c r="AB24">
        <v>466910</v>
      </c>
      <c r="AD24">
        <v>541910</v>
      </c>
      <c r="AE24">
        <v>7500</v>
      </c>
      <c r="AF24">
        <v>13302</v>
      </c>
      <c r="AG24">
        <v>238205.44</v>
      </c>
      <c r="AH24">
        <v>1358356.44</v>
      </c>
      <c r="AL24" s="123">
        <f t="shared" si="1"/>
        <v>412345.13</v>
      </c>
      <c r="AM24" s="181">
        <f t="shared" si="2"/>
        <v>1085.2</v>
      </c>
      <c r="AN24" s="142">
        <f t="shared" si="3"/>
        <v>411259.93</v>
      </c>
      <c r="AO24" s="182">
        <f t="shared" si="4"/>
        <v>1736213.36</v>
      </c>
      <c r="AP24" s="183">
        <f t="shared" si="5"/>
        <v>2159273.88</v>
      </c>
      <c r="AQ24" s="125">
        <f t="shared" si="6"/>
        <v>-423060.51999999979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2352</v>
      </c>
      <c r="F25">
        <v>510501.84</v>
      </c>
      <c r="G25">
        <v>685</v>
      </c>
      <c r="H25">
        <v>50318.39</v>
      </c>
      <c r="K25">
        <v>492545.09</v>
      </c>
      <c r="L25">
        <v>450622.59</v>
      </c>
      <c r="O25">
        <v>0</v>
      </c>
      <c r="P25">
        <v>7600</v>
      </c>
      <c r="R25">
        <v>95.6</v>
      </c>
      <c r="T25">
        <v>165786.1</v>
      </c>
      <c r="V25">
        <v>895555.32</v>
      </c>
      <c r="W25">
        <v>556569.79</v>
      </c>
      <c r="X25">
        <v>243618.51</v>
      </c>
      <c r="Z25">
        <v>969.11</v>
      </c>
      <c r="AB25">
        <v>481995</v>
      </c>
      <c r="AC25">
        <v>7500</v>
      </c>
      <c r="AD25">
        <v>589738.5</v>
      </c>
      <c r="AG25">
        <v>192345.1</v>
      </c>
      <c r="AH25">
        <v>72932.92</v>
      </c>
      <c r="AL25" s="123">
        <f t="shared" si="1"/>
        <v>561505.23</v>
      </c>
      <c r="AM25" s="181">
        <f t="shared" si="2"/>
        <v>7695.6</v>
      </c>
      <c r="AN25" s="142">
        <f t="shared" si="3"/>
        <v>553809.63</v>
      </c>
      <c r="AO25" s="182">
        <f t="shared" si="4"/>
        <v>734082.62</v>
      </c>
      <c r="AP25" s="183">
        <f t="shared" si="5"/>
        <v>855016.52</v>
      </c>
      <c r="AQ25" s="125">
        <f t="shared" si="6"/>
        <v>-120933.90000000002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2353</v>
      </c>
      <c r="F26">
        <v>406217.69</v>
      </c>
      <c r="G26">
        <v>499</v>
      </c>
      <c r="H26">
        <v>253113.33</v>
      </c>
      <c r="K26">
        <v>289797.45</v>
      </c>
      <c r="L26">
        <v>80530.87</v>
      </c>
      <c r="O26">
        <v>0</v>
      </c>
      <c r="P26">
        <v>6663.18</v>
      </c>
      <c r="Q26">
        <v>48800</v>
      </c>
      <c r="R26">
        <v>161.79</v>
      </c>
      <c r="T26">
        <v>205429.81</v>
      </c>
      <c r="V26">
        <v>-663432.77</v>
      </c>
      <c r="W26">
        <v>1714982.69</v>
      </c>
      <c r="X26">
        <v>144817.01</v>
      </c>
      <c r="AB26">
        <v>456023.4</v>
      </c>
      <c r="AC26">
        <v>9000</v>
      </c>
      <c r="AD26">
        <v>524933.4</v>
      </c>
      <c r="AE26">
        <v>1890</v>
      </c>
      <c r="AF26">
        <v>180</v>
      </c>
      <c r="AG26">
        <v>233014.47</v>
      </c>
      <c r="AH26">
        <v>132268.9</v>
      </c>
      <c r="AL26" s="123">
        <f t="shared" si="1"/>
        <v>659830.02</v>
      </c>
      <c r="AM26" s="181">
        <f t="shared" si="2"/>
        <v>55624.97</v>
      </c>
      <c r="AN26" s="142">
        <f t="shared" si="3"/>
        <v>604205.05000000005</v>
      </c>
      <c r="AO26" s="182">
        <f t="shared" si="4"/>
        <v>609840.41</v>
      </c>
      <c r="AP26" s="183">
        <f t="shared" si="5"/>
        <v>892286.77</v>
      </c>
      <c r="AQ26" s="125">
        <f t="shared" si="6"/>
        <v>-282446.36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2354</v>
      </c>
      <c r="F27">
        <v>309431.28999999998</v>
      </c>
      <c r="G27">
        <v>481</v>
      </c>
      <c r="H27">
        <v>108696.26</v>
      </c>
      <c r="K27">
        <v>527595.65</v>
      </c>
      <c r="L27">
        <v>151910.67000000001</v>
      </c>
      <c r="P27">
        <v>28750.240000000002</v>
      </c>
      <c r="R27">
        <v>0</v>
      </c>
      <c r="T27">
        <v>251125</v>
      </c>
      <c r="U27">
        <v>-1500</v>
      </c>
      <c r="V27">
        <v>-940764.88</v>
      </c>
      <c r="W27">
        <v>2179663.7000000002</v>
      </c>
      <c r="X27">
        <v>288804.3</v>
      </c>
      <c r="AB27">
        <v>91612.5</v>
      </c>
      <c r="AD27">
        <v>226042.5</v>
      </c>
      <c r="AG27">
        <v>442111.02</v>
      </c>
      <c r="AH27">
        <v>131422.47</v>
      </c>
      <c r="AL27" s="123">
        <f t="shared" si="1"/>
        <v>418608.55</v>
      </c>
      <c r="AM27" s="181">
        <f t="shared" si="2"/>
        <v>28750.240000000002</v>
      </c>
      <c r="AN27" s="142">
        <f t="shared" si="3"/>
        <v>389858.31</v>
      </c>
      <c r="AO27" s="182">
        <f t="shared" si="4"/>
        <v>380416.8</v>
      </c>
      <c r="AP27" s="183">
        <f t="shared" si="5"/>
        <v>799575.99</v>
      </c>
      <c r="AQ27" s="125">
        <f t="shared" si="6"/>
        <v>-419159.19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2355</v>
      </c>
      <c r="F28">
        <v>473094.63</v>
      </c>
      <c r="G28">
        <v>1849</v>
      </c>
      <c r="H28">
        <v>94036.479999999996</v>
      </c>
      <c r="K28">
        <v>352409.31</v>
      </c>
      <c r="L28">
        <v>355408.16</v>
      </c>
      <c r="O28">
        <v>9925</v>
      </c>
      <c r="P28">
        <v>0</v>
      </c>
      <c r="Q28">
        <v>310540</v>
      </c>
      <c r="R28">
        <v>0</v>
      </c>
      <c r="T28">
        <v>399290</v>
      </c>
      <c r="V28">
        <v>-810387.16</v>
      </c>
      <c r="W28">
        <v>1560653.49</v>
      </c>
      <c r="X28">
        <v>234838.68</v>
      </c>
      <c r="AB28">
        <v>563318.53</v>
      </c>
      <c r="AC28">
        <v>7000</v>
      </c>
      <c r="AD28">
        <v>613218.53</v>
      </c>
      <c r="AG28">
        <v>312191.48</v>
      </c>
      <c r="AH28">
        <v>72970.95</v>
      </c>
      <c r="AL28" s="123">
        <f t="shared" si="1"/>
        <v>568980.11</v>
      </c>
      <c r="AM28" s="181">
        <f t="shared" si="2"/>
        <v>320465</v>
      </c>
      <c r="AN28" s="142">
        <f t="shared" si="3"/>
        <v>248515.11</v>
      </c>
      <c r="AO28" s="182">
        <f t="shared" si="4"/>
        <v>805157.21</v>
      </c>
      <c r="AP28" s="183">
        <f t="shared" si="5"/>
        <v>998380.96</v>
      </c>
      <c r="AQ28" s="125">
        <f t="shared" si="6"/>
        <v>-193223.75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2356</v>
      </c>
      <c r="F29">
        <v>359505.29</v>
      </c>
      <c r="G29">
        <v>60180</v>
      </c>
      <c r="H29">
        <v>113633.11</v>
      </c>
      <c r="K29">
        <v>730379.34</v>
      </c>
      <c r="L29">
        <v>196276.9</v>
      </c>
      <c r="P29">
        <v>22500</v>
      </c>
      <c r="R29">
        <v>0</v>
      </c>
      <c r="T29">
        <v>120084.15</v>
      </c>
      <c r="V29">
        <v>-555705.13</v>
      </c>
      <c r="W29">
        <v>1747176.74</v>
      </c>
      <c r="X29">
        <v>934964.73</v>
      </c>
      <c r="Y29">
        <v>5710.04</v>
      </c>
      <c r="AB29">
        <v>623352.69999999995</v>
      </c>
      <c r="AC29">
        <v>47230</v>
      </c>
      <c r="AD29">
        <v>1071911.7</v>
      </c>
      <c r="AE29">
        <v>160</v>
      </c>
      <c r="AF29">
        <v>140</v>
      </c>
      <c r="AG29">
        <v>327814.7</v>
      </c>
      <c r="AH29">
        <v>85312.19</v>
      </c>
      <c r="AL29" s="123">
        <f t="shared" si="1"/>
        <v>533318.40000000002</v>
      </c>
      <c r="AM29" s="181">
        <f t="shared" si="2"/>
        <v>22500</v>
      </c>
      <c r="AN29" s="142">
        <f t="shared" si="3"/>
        <v>510818.4</v>
      </c>
      <c r="AO29" s="182">
        <f t="shared" si="4"/>
        <v>1611257.47</v>
      </c>
      <c r="AP29" s="183">
        <f t="shared" si="5"/>
        <v>1485338.5899999999</v>
      </c>
      <c r="AQ29" s="125">
        <f t="shared" si="6"/>
        <v>125918.88000000012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2357</v>
      </c>
      <c r="F30">
        <v>453097.46</v>
      </c>
      <c r="G30">
        <v>221053</v>
      </c>
      <c r="H30">
        <v>215973.4</v>
      </c>
      <c r="K30">
        <v>492756.63</v>
      </c>
      <c r="L30">
        <v>220811.86</v>
      </c>
      <c r="P30">
        <v>43640</v>
      </c>
      <c r="R30">
        <v>16909.8</v>
      </c>
      <c r="V30">
        <v>-1145485.76</v>
      </c>
      <c r="W30">
        <v>2580473.12</v>
      </c>
      <c r="X30">
        <v>1340964.21</v>
      </c>
      <c r="AB30">
        <v>906682.5</v>
      </c>
      <c r="AC30">
        <v>23159.99</v>
      </c>
      <c r="AD30">
        <v>1275854.5</v>
      </c>
      <c r="AE30">
        <v>5710</v>
      </c>
      <c r="AF30">
        <v>1814</v>
      </c>
      <c r="AG30">
        <v>799616.77</v>
      </c>
      <c r="AH30">
        <v>79656.240000000005</v>
      </c>
      <c r="AL30" s="123">
        <f t="shared" si="1"/>
        <v>890123.86</v>
      </c>
      <c r="AM30" s="181">
        <f t="shared" si="2"/>
        <v>60549.8</v>
      </c>
      <c r="AN30" s="142">
        <f t="shared" si="3"/>
        <v>829574.05999999994</v>
      </c>
      <c r="AO30" s="182">
        <f t="shared" si="4"/>
        <v>2270806.7000000002</v>
      </c>
      <c r="AP30" s="183">
        <f t="shared" si="5"/>
        <v>2162651.5100000002</v>
      </c>
      <c r="AQ30" s="125">
        <f t="shared" si="6"/>
        <v>108155.18999999994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2358</v>
      </c>
      <c r="F31">
        <v>1139971.6399999999</v>
      </c>
      <c r="G31">
        <v>8830</v>
      </c>
      <c r="H31">
        <v>145511.37</v>
      </c>
      <c r="K31">
        <v>443092.19</v>
      </c>
      <c r="L31">
        <v>131533.1</v>
      </c>
      <c r="O31">
        <v>0</v>
      </c>
      <c r="P31">
        <v>17350</v>
      </c>
      <c r="Q31">
        <v>192000</v>
      </c>
      <c r="R31">
        <v>0</v>
      </c>
      <c r="V31">
        <v>15650.69</v>
      </c>
      <c r="W31">
        <v>1664645.88</v>
      </c>
      <c r="X31">
        <v>435080.97</v>
      </c>
      <c r="AB31">
        <v>726358.5</v>
      </c>
      <c r="AC31">
        <v>6690</v>
      </c>
      <c r="AD31">
        <v>854503.5</v>
      </c>
      <c r="AE31">
        <v>2500</v>
      </c>
      <c r="AF31">
        <v>8630.58</v>
      </c>
      <c r="AG31">
        <v>225712.52</v>
      </c>
      <c r="AH31">
        <v>57611.14</v>
      </c>
      <c r="AI31">
        <v>39880</v>
      </c>
      <c r="AL31" s="123">
        <f t="shared" si="1"/>
        <v>1294313.0099999998</v>
      </c>
      <c r="AM31" s="181">
        <f t="shared" si="2"/>
        <v>209350</v>
      </c>
      <c r="AN31" s="142">
        <f t="shared" si="3"/>
        <v>1084963.0099999998</v>
      </c>
      <c r="AO31" s="182">
        <f t="shared" si="4"/>
        <v>1168129.47</v>
      </c>
      <c r="AP31" s="183">
        <f t="shared" si="5"/>
        <v>1188837.7399999998</v>
      </c>
      <c r="AQ31" s="125">
        <f t="shared" si="6"/>
        <v>-20708.269999999786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2359</v>
      </c>
      <c r="F32">
        <v>192821.11</v>
      </c>
      <c r="G32">
        <v>8513</v>
      </c>
      <c r="H32">
        <v>91519.21</v>
      </c>
      <c r="K32">
        <v>2291412.98</v>
      </c>
      <c r="L32">
        <v>352579.11</v>
      </c>
      <c r="O32">
        <v>0</v>
      </c>
      <c r="P32">
        <v>34940</v>
      </c>
      <c r="R32">
        <v>1936</v>
      </c>
      <c r="V32">
        <v>2679388.4500000002</v>
      </c>
      <c r="W32">
        <v>349948.56</v>
      </c>
      <c r="X32">
        <v>760512.83</v>
      </c>
      <c r="AB32">
        <v>638377</v>
      </c>
      <c r="AC32">
        <v>124980</v>
      </c>
      <c r="AD32">
        <v>924212</v>
      </c>
      <c r="AE32">
        <v>1350</v>
      </c>
      <c r="AF32">
        <v>1918</v>
      </c>
      <c r="AG32">
        <v>576862.9</v>
      </c>
      <c r="AH32">
        <v>148894.53</v>
      </c>
      <c r="AL32" s="123">
        <f t="shared" si="1"/>
        <v>292853.32</v>
      </c>
      <c r="AM32" s="181">
        <f t="shared" si="2"/>
        <v>36876</v>
      </c>
      <c r="AN32" s="142">
        <f t="shared" si="3"/>
        <v>255977.32</v>
      </c>
      <c r="AO32" s="182">
        <f t="shared" si="4"/>
        <v>1523869.83</v>
      </c>
      <c r="AP32" s="183">
        <f t="shared" si="5"/>
        <v>1653237.43</v>
      </c>
      <c r="AQ32" s="125">
        <f t="shared" si="6"/>
        <v>-129367.59999999986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2360</v>
      </c>
      <c r="F33">
        <v>312711.52</v>
      </c>
      <c r="G33">
        <v>9327</v>
      </c>
      <c r="H33">
        <v>69635.460000000006</v>
      </c>
      <c r="K33">
        <v>706971.1</v>
      </c>
      <c r="L33">
        <v>144896.04999999999</v>
      </c>
      <c r="P33">
        <v>20350</v>
      </c>
      <c r="R33">
        <v>0</v>
      </c>
      <c r="V33">
        <v>-300538.53000000003</v>
      </c>
      <c r="W33">
        <v>1610762.41</v>
      </c>
      <c r="X33">
        <v>522078.75</v>
      </c>
      <c r="AB33">
        <v>591312.5</v>
      </c>
      <c r="AC33">
        <v>59883</v>
      </c>
      <c r="AD33">
        <v>789037.5</v>
      </c>
      <c r="AE33">
        <v>320</v>
      </c>
      <c r="AF33">
        <v>900</v>
      </c>
      <c r="AG33">
        <v>400604.07</v>
      </c>
      <c r="AH33">
        <v>69445.429999999993</v>
      </c>
      <c r="AL33" s="123">
        <f t="shared" si="1"/>
        <v>391673.98000000004</v>
      </c>
      <c r="AM33" s="181">
        <f t="shared" si="2"/>
        <v>20350</v>
      </c>
      <c r="AN33" s="142">
        <f t="shared" si="3"/>
        <v>371323.98000000004</v>
      </c>
      <c r="AO33" s="182">
        <f t="shared" si="4"/>
        <v>1173274.25</v>
      </c>
      <c r="AP33" s="183">
        <f t="shared" si="5"/>
        <v>1260307</v>
      </c>
      <c r="AQ33" s="125">
        <f t="shared" si="6"/>
        <v>-87032.75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2361</v>
      </c>
      <c r="F34">
        <v>952824.58</v>
      </c>
      <c r="G34">
        <v>10260</v>
      </c>
      <c r="H34">
        <v>91136.88</v>
      </c>
      <c r="K34">
        <v>670480.32999999996</v>
      </c>
      <c r="L34">
        <v>240400.47</v>
      </c>
      <c r="P34">
        <v>26598.6</v>
      </c>
      <c r="R34">
        <v>29625</v>
      </c>
      <c r="V34">
        <v>-1038261.63</v>
      </c>
      <c r="W34">
        <v>2707380.46</v>
      </c>
      <c r="X34">
        <v>903318.61</v>
      </c>
      <c r="AB34">
        <v>446102.5</v>
      </c>
      <c r="AC34">
        <v>24360</v>
      </c>
      <c r="AD34">
        <v>672796.5</v>
      </c>
      <c r="AE34">
        <v>1670</v>
      </c>
      <c r="AF34">
        <v>2878</v>
      </c>
      <c r="AG34">
        <v>396187.55</v>
      </c>
      <c r="AH34">
        <v>60489.23</v>
      </c>
      <c r="AL34" s="123">
        <f t="shared" si="1"/>
        <v>1054221.46</v>
      </c>
      <c r="AM34" s="181">
        <f t="shared" si="2"/>
        <v>56223.6</v>
      </c>
      <c r="AN34" s="142">
        <f t="shared" si="3"/>
        <v>997997.86</v>
      </c>
      <c r="AO34" s="182">
        <f t="shared" si="4"/>
        <v>1373781.1099999999</v>
      </c>
      <c r="AP34" s="183">
        <f t="shared" si="5"/>
        <v>1134021.28</v>
      </c>
      <c r="AQ34" s="125">
        <f t="shared" si="6"/>
        <v>239759.82999999984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2363</v>
      </c>
      <c r="F35">
        <v>875694.15</v>
      </c>
      <c r="G35">
        <v>68537.5</v>
      </c>
      <c r="H35">
        <v>61826.01</v>
      </c>
      <c r="K35">
        <v>348379.4</v>
      </c>
      <c r="L35">
        <v>138349.41</v>
      </c>
      <c r="O35">
        <v>14770</v>
      </c>
      <c r="P35">
        <v>26019.759999999998</v>
      </c>
      <c r="R35">
        <v>2388</v>
      </c>
      <c r="V35">
        <v>-322717.46000000002</v>
      </c>
      <c r="W35">
        <v>2139773.89</v>
      </c>
      <c r="X35">
        <v>91754.86</v>
      </c>
      <c r="Z35">
        <v>2466.7199999999998</v>
      </c>
      <c r="AB35">
        <v>92688.59</v>
      </c>
      <c r="AD35">
        <v>190038.59</v>
      </c>
      <c r="AE35">
        <v>4440</v>
      </c>
      <c r="AF35">
        <v>1612</v>
      </c>
      <c r="AG35">
        <v>292912.42</v>
      </c>
      <c r="AH35">
        <v>65354.879999999997</v>
      </c>
      <c r="AL35" s="123">
        <f t="shared" si="1"/>
        <v>1006057.66</v>
      </c>
      <c r="AM35" s="181">
        <f t="shared" si="2"/>
        <v>43177.759999999995</v>
      </c>
      <c r="AN35" s="142">
        <f t="shared" si="3"/>
        <v>962879.9</v>
      </c>
      <c r="AO35" s="182">
        <f t="shared" si="4"/>
        <v>186910.16999999998</v>
      </c>
      <c r="AP35" s="183">
        <f t="shared" si="5"/>
        <v>554357.89</v>
      </c>
      <c r="AQ35" s="125">
        <f t="shared" si="6"/>
        <v>-367447.72000000003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2364</v>
      </c>
      <c r="F36">
        <v>764630.09</v>
      </c>
      <c r="G36">
        <v>20571.68</v>
      </c>
      <c r="H36">
        <v>9251.43</v>
      </c>
      <c r="K36">
        <v>262650.75</v>
      </c>
      <c r="L36">
        <v>124714.92</v>
      </c>
      <c r="P36">
        <v>3008.67</v>
      </c>
      <c r="R36">
        <v>972</v>
      </c>
      <c r="V36">
        <v>979995.04</v>
      </c>
      <c r="W36">
        <v>293207.49</v>
      </c>
      <c r="X36">
        <v>53653.39</v>
      </c>
      <c r="Z36">
        <v>764.08</v>
      </c>
      <c r="AB36">
        <v>24024</v>
      </c>
      <c r="AD36">
        <v>40610</v>
      </c>
      <c r="AG36">
        <v>106733.4</v>
      </c>
      <c r="AH36">
        <v>26462.400000000001</v>
      </c>
      <c r="AL36" s="123">
        <f t="shared" si="1"/>
        <v>794453.20000000007</v>
      </c>
      <c r="AM36" s="181">
        <f t="shared" si="2"/>
        <v>3980.67</v>
      </c>
      <c r="AN36" s="142">
        <f t="shared" si="3"/>
        <v>790472.53</v>
      </c>
      <c r="AO36" s="182">
        <f t="shared" si="4"/>
        <v>78441.47</v>
      </c>
      <c r="AP36" s="183">
        <f t="shared" si="5"/>
        <v>173805.8</v>
      </c>
      <c r="AQ36" s="125">
        <f t="shared" si="6"/>
        <v>-95364.329999999987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2365</v>
      </c>
      <c r="F37">
        <v>2409559.88</v>
      </c>
      <c r="G37">
        <v>122238.9</v>
      </c>
      <c r="H37">
        <v>100954.31</v>
      </c>
      <c r="K37">
        <v>576709.26</v>
      </c>
      <c r="L37">
        <v>240190.77</v>
      </c>
      <c r="O37">
        <v>11100</v>
      </c>
      <c r="P37">
        <v>33412.120000000003</v>
      </c>
      <c r="R37">
        <v>6227</v>
      </c>
      <c r="V37">
        <v>1562977.85</v>
      </c>
      <c r="W37">
        <v>2217512.62</v>
      </c>
      <c r="X37">
        <v>207299.01</v>
      </c>
      <c r="Z37">
        <v>6702.03</v>
      </c>
      <c r="AB37">
        <v>349296</v>
      </c>
      <c r="AD37">
        <v>403581</v>
      </c>
      <c r="AE37">
        <v>18822</v>
      </c>
      <c r="AF37">
        <v>4478</v>
      </c>
      <c r="AG37">
        <v>434191.45</v>
      </c>
      <c r="AH37">
        <v>83801.06</v>
      </c>
      <c r="AL37" s="123">
        <f t="shared" si="1"/>
        <v>2632753.09</v>
      </c>
      <c r="AM37" s="181">
        <f t="shared" si="2"/>
        <v>50739.12</v>
      </c>
      <c r="AN37" s="142">
        <f t="shared" si="3"/>
        <v>2582013.9699999997</v>
      </c>
      <c r="AO37" s="182">
        <f t="shared" si="4"/>
        <v>563297.04</v>
      </c>
      <c r="AP37" s="183">
        <f t="shared" si="5"/>
        <v>944873.51</v>
      </c>
      <c r="AQ37" s="125">
        <f t="shared" si="6"/>
        <v>-381576.47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2366</v>
      </c>
      <c r="F38">
        <v>893521.92000000004</v>
      </c>
      <c r="G38">
        <v>75662.539999999994</v>
      </c>
      <c r="H38">
        <v>48711</v>
      </c>
      <c r="K38">
        <v>418248.1</v>
      </c>
      <c r="L38">
        <v>201621.84</v>
      </c>
      <c r="O38">
        <v>8000</v>
      </c>
      <c r="P38">
        <v>27124.49</v>
      </c>
      <c r="R38">
        <v>7271</v>
      </c>
      <c r="V38">
        <v>500919.35</v>
      </c>
      <c r="W38">
        <v>1921030.3</v>
      </c>
      <c r="X38">
        <v>329776.64000000001</v>
      </c>
      <c r="Z38">
        <v>4053.25</v>
      </c>
      <c r="AB38">
        <v>322821.59999999998</v>
      </c>
      <c r="AD38">
        <v>595876.6</v>
      </c>
      <c r="AG38">
        <v>816024.4</v>
      </c>
      <c r="AH38">
        <v>43830.23</v>
      </c>
      <c r="AK38">
        <v>27500</v>
      </c>
      <c r="AL38" s="123">
        <f t="shared" si="1"/>
        <v>1017895.4600000001</v>
      </c>
      <c r="AM38" s="181">
        <f t="shared" si="2"/>
        <v>42395.490000000005</v>
      </c>
      <c r="AN38" s="142">
        <f t="shared" si="3"/>
        <v>975499.97000000009</v>
      </c>
      <c r="AO38" s="182">
        <f t="shared" si="4"/>
        <v>656651.49</v>
      </c>
      <c r="AP38" s="183">
        <f t="shared" si="5"/>
        <v>1483231.23</v>
      </c>
      <c r="AQ38" s="125">
        <f t="shared" si="6"/>
        <v>-826579.74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2367</v>
      </c>
      <c r="F39">
        <v>205934.95</v>
      </c>
      <c r="G39">
        <v>7056.8</v>
      </c>
      <c r="H39">
        <v>51122.31</v>
      </c>
      <c r="K39">
        <v>418795.38</v>
      </c>
      <c r="L39">
        <v>423491.46</v>
      </c>
      <c r="O39">
        <v>24017</v>
      </c>
      <c r="P39">
        <v>27915.22</v>
      </c>
      <c r="R39">
        <v>1218</v>
      </c>
      <c r="V39">
        <v>-243409.54</v>
      </c>
      <c r="W39">
        <v>1915444.77</v>
      </c>
      <c r="X39">
        <v>151738.82999999999</v>
      </c>
      <c r="Y39">
        <v>23143</v>
      </c>
      <c r="Z39">
        <v>1358.53</v>
      </c>
      <c r="AB39">
        <v>143001.57</v>
      </c>
      <c r="AD39">
        <v>419563.96</v>
      </c>
      <c r="AE39">
        <v>4920</v>
      </c>
      <c r="AF39">
        <v>3178</v>
      </c>
      <c r="AG39">
        <v>423477.84</v>
      </c>
      <c r="AH39">
        <v>86886.68</v>
      </c>
      <c r="AL39" s="123">
        <f t="shared" si="1"/>
        <v>264114.06</v>
      </c>
      <c r="AM39" s="181">
        <f t="shared" si="2"/>
        <v>53150.22</v>
      </c>
      <c r="AN39" s="142">
        <f t="shared" si="3"/>
        <v>210963.84</v>
      </c>
      <c r="AO39" s="182">
        <f t="shared" si="4"/>
        <v>319241.93</v>
      </c>
      <c r="AP39" s="183">
        <f t="shared" si="5"/>
        <v>938026.48</v>
      </c>
      <c r="AQ39" s="125">
        <f t="shared" si="6"/>
        <v>-618784.55000000005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2368</v>
      </c>
      <c r="F40">
        <v>787003</v>
      </c>
      <c r="G40">
        <v>75379</v>
      </c>
      <c r="H40">
        <v>18887.849999999999</v>
      </c>
      <c r="K40">
        <v>415053.48</v>
      </c>
      <c r="L40">
        <v>262631.75</v>
      </c>
      <c r="O40">
        <v>8172</v>
      </c>
      <c r="P40">
        <v>31805.99</v>
      </c>
      <c r="R40">
        <v>1809</v>
      </c>
      <c r="V40">
        <v>739678.95</v>
      </c>
      <c r="W40">
        <v>1650781.52</v>
      </c>
      <c r="X40">
        <v>112113.4</v>
      </c>
      <c r="Y40">
        <v>19951</v>
      </c>
      <c r="Z40">
        <v>3191.57</v>
      </c>
      <c r="AB40">
        <v>126105</v>
      </c>
      <c r="AC40">
        <v>175</v>
      </c>
      <c r="AD40">
        <v>384077</v>
      </c>
      <c r="AE40">
        <v>4640</v>
      </c>
      <c r="AF40">
        <v>2726</v>
      </c>
      <c r="AG40">
        <v>694230.6</v>
      </c>
      <c r="AH40">
        <v>49154.75</v>
      </c>
      <c r="AL40" s="123">
        <f t="shared" si="1"/>
        <v>881269.85</v>
      </c>
      <c r="AM40" s="181">
        <f t="shared" si="2"/>
        <v>41786.990000000005</v>
      </c>
      <c r="AN40" s="142">
        <f t="shared" si="3"/>
        <v>839482.86</v>
      </c>
      <c r="AO40" s="182">
        <f t="shared" si="4"/>
        <v>261535.97</v>
      </c>
      <c r="AP40" s="183">
        <f t="shared" si="5"/>
        <v>1134828.3500000001</v>
      </c>
      <c r="AQ40" s="125">
        <f t="shared" si="6"/>
        <v>-873292.38000000012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2369</v>
      </c>
      <c r="F41">
        <v>1940014.1</v>
      </c>
      <c r="G41">
        <v>84962.3</v>
      </c>
      <c r="H41">
        <v>62557.31</v>
      </c>
      <c r="K41">
        <v>444331.76</v>
      </c>
      <c r="L41">
        <v>166068.78</v>
      </c>
      <c r="O41">
        <v>0</v>
      </c>
      <c r="P41">
        <v>21278.07</v>
      </c>
      <c r="R41">
        <v>1456</v>
      </c>
      <c r="V41">
        <v>489209.51</v>
      </c>
      <c r="W41">
        <v>2032099.69</v>
      </c>
      <c r="X41">
        <v>491034.7</v>
      </c>
      <c r="Y41">
        <v>74132.2</v>
      </c>
      <c r="Z41">
        <v>3144.34</v>
      </c>
      <c r="AB41">
        <v>90447</v>
      </c>
      <c r="AD41">
        <v>132357</v>
      </c>
      <c r="AE41">
        <v>3020</v>
      </c>
      <c r="AF41">
        <v>1684</v>
      </c>
      <c r="AG41">
        <v>313545.93</v>
      </c>
      <c r="AH41">
        <v>53342.33</v>
      </c>
      <c r="AK41">
        <v>918</v>
      </c>
      <c r="AL41" s="123">
        <f t="shared" si="1"/>
        <v>2087533.7100000002</v>
      </c>
      <c r="AM41" s="181">
        <f t="shared" si="2"/>
        <v>22734.07</v>
      </c>
      <c r="AN41" s="142">
        <f t="shared" si="3"/>
        <v>2064799.6400000001</v>
      </c>
      <c r="AO41" s="182">
        <f t="shared" si="4"/>
        <v>658758.24</v>
      </c>
      <c r="AP41" s="183">
        <f t="shared" si="5"/>
        <v>504867.26</v>
      </c>
      <c r="AQ41" s="125">
        <f t="shared" si="6"/>
        <v>153890.97999999998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2370</v>
      </c>
      <c r="F42">
        <v>3559465.35</v>
      </c>
      <c r="G42">
        <v>195493.44</v>
      </c>
      <c r="H42">
        <v>51000</v>
      </c>
      <c r="K42">
        <v>1115794.67</v>
      </c>
      <c r="L42">
        <v>375418.08</v>
      </c>
      <c r="O42">
        <v>9500</v>
      </c>
      <c r="P42">
        <v>41401.629999999997</v>
      </c>
      <c r="R42">
        <v>8690.4</v>
      </c>
      <c r="V42">
        <v>4634053.63</v>
      </c>
      <c r="W42">
        <v>1174038.5</v>
      </c>
      <c r="X42">
        <v>245313.12</v>
      </c>
      <c r="AB42">
        <v>344701</v>
      </c>
      <c r="AD42">
        <v>344701</v>
      </c>
      <c r="AE42">
        <v>30610</v>
      </c>
      <c r="AF42">
        <v>9902</v>
      </c>
      <c r="AG42">
        <v>682108.71</v>
      </c>
      <c r="AH42">
        <v>93205.03</v>
      </c>
      <c r="AL42" s="123">
        <f t="shared" si="1"/>
        <v>3805958.79</v>
      </c>
      <c r="AM42" s="181">
        <f t="shared" si="2"/>
        <v>59592.03</v>
      </c>
      <c r="AN42" s="142">
        <f t="shared" si="3"/>
        <v>3746366.7600000002</v>
      </c>
      <c r="AO42" s="182">
        <f t="shared" si="4"/>
        <v>590014.12</v>
      </c>
      <c r="AP42" s="183">
        <f t="shared" si="5"/>
        <v>1160526.74</v>
      </c>
      <c r="AQ42" s="125">
        <f t="shared" si="6"/>
        <v>-570512.62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2371</v>
      </c>
      <c r="F43">
        <v>4156248.22</v>
      </c>
      <c r="G43">
        <v>578453.80000000005</v>
      </c>
      <c r="H43">
        <v>60561.03</v>
      </c>
      <c r="K43">
        <v>388352.22</v>
      </c>
      <c r="L43">
        <v>390554.58</v>
      </c>
      <c r="O43">
        <v>8200</v>
      </c>
      <c r="P43">
        <v>39682.120000000003</v>
      </c>
      <c r="R43">
        <v>8901</v>
      </c>
      <c r="V43">
        <v>2022002.95</v>
      </c>
      <c r="W43">
        <v>3795531.45</v>
      </c>
      <c r="X43">
        <v>338221.88</v>
      </c>
      <c r="Y43">
        <v>229479.8</v>
      </c>
      <c r="Z43">
        <v>10792.57</v>
      </c>
      <c r="AB43">
        <v>401220</v>
      </c>
      <c r="AD43">
        <v>621015</v>
      </c>
      <c r="AE43">
        <v>320</v>
      </c>
      <c r="AF43">
        <v>800</v>
      </c>
      <c r="AG43">
        <v>559612.48</v>
      </c>
      <c r="AH43">
        <v>98114.44</v>
      </c>
      <c r="AL43" s="123">
        <f t="shared" si="1"/>
        <v>4795263.0500000007</v>
      </c>
      <c r="AM43" s="181">
        <f t="shared" si="2"/>
        <v>56783.12</v>
      </c>
      <c r="AN43" s="142">
        <f t="shared" si="3"/>
        <v>4738479.9300000006</v>
      </c>
      <c r="AO43" s="182">
        <f t="shared" si="4"/>
        <v>979714.24999999988</v>
      </c>
      <c r="AP43" s="183">
        <f t="shared" si="5"/>
        <v>1279861.92</v>
      </c>
      <c r="AQ43" s="125">
        <f t="shared" si="6"/>
        <v>-300147.67000000004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2372</v>
      </c>
      <c r="F44">
        <v>3513964.41</v>
      </c>
      <c r="G44">
        <v>432977.9</v>
      </c>
      <c r="H44">
        <v>65309.94</v>
      </c>
      <c r="K44">
        <v>246844.2</v>
      </c>
      <c r="L44">
        <v>321566.24</v>
      </c>
      <c r="O44">
        <v>6102</v>
      </c>
      <c r="P44">
        <v>35131.61</v>
      </c>
      <c r="R44">
        <v>4467</v>
      </c>
      <c r="V44">
        <v>3301656.1</v>
      </c>
      <c r="W44">
        <v>1606269.64</v>
      </c>
      <c r="X44">
        <v>171126.84</v>
      </c>
      <c r="Z44">
        <v>9888.7199999999993</v>
      </c>
      <c r="AB44">
        <v>247576</v>
      </c>
      <c r="AD44">
        <v>288626</v>
      </c>
      <c r="AE44">
        <v>2160</v>
      </c>
      <c r="AF44">
        <v>2400</v>
      </c>
      <c r="AG44">
        <v>441615.11</v>
      </c>
      <c r="AH44">
        <v>66754.11</v>
      </c>
      <c r="AL44" s="123">
        <f t="shared" si="1"/>
        <v>4012252.25</v>
      </c>
      <c r="AM44" s="181">
        <f t="shared" si="2"/>
        <v>45700.61</v>
      </c>
      <c r="AN44" s="142">
        <f t="shared" si="3"/>
        <v>3966551.64</v>
      </c>
      <c r="AO44" s="182">
        <f t="shared" si="4"/>
        <v>428591.56</v>
      </c>
      <c r="AP44" s="183">
        <f t="shared" si="5"/>
        <v>801555.22</v>
      </c>
      <c r="AQ44" s="125">
        <f t="shared" si="6"/>
        <v>-372963.66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2373</v>
      </c>
      <c r="F45">
        <v>536863.93000000005</v>
      </c>
      <c r="G45">
        <v>139210.5</v>
      </c>
      <c r="H45">
        <v>31095.37</v>
      </c>
      <c r="K45">
        <v>365727.77</v>
      </c>
      <c r="L45">
        <v>194599.2</v>
      </c>
      <c r="O45">
        <v>6000</v>
      </c>
      <c r="P45">
        <v>2405.36</v>
      </c>
      <c r="R45">
        <v>11039</v>
      </c>
      <c r="V45">
        <v>-1223936.19</v>
      </c>
      <c r="W45">
        <v>2640334.33</v>
      </c>
      <c r="X45">
        <v>182856</v>
      </c>
      <c r="Y45">
        <v>161550</v>
      </c>
      <c r="Z45">
        <v>1723.1</v>
      </c>
      <c r="AB45">
        <v>89446</v>
      </c>
      <c r="AD45">
        <v>89446</v>
      </c>
      <c r="AE45">
        <v>4320</v>
      </c>
      <c r="AF45">
        <v>1612</v>
      </c>
      <c r="AG45">
        <v>460733.46</v>
      </c>
      <c r="AH45">
        <v>47809.37</v>
      </c>
      <c r="AL45" s="123">
        <f t="shared" si="1"/>
        <v>707169.8</v>
      </c>
      <c r="AM45" s="181">
        <f t="shared" si="2"/>
        <v>19444.36</v>
      </c>
      <c r="AN45" s="142">
        <f t="shared" si="3"/>
        <v>687725.44000000006</v>
      </c>
      <c r="AO45" s="182">
        <f t="shared" si="4"/>
        <v>435575.1</v>
      </c>
      <c r="AP45" s="183">
        <f t="shared" si="5"/>
        <v>603920.82999999996</v>
      </c>
      <c r="AQ45" s="125">
        <f t="shared" si="6"/>
        <v>-168345.72999999998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2375</v>
      </c>
      <c r="F46">
        <v>837062.32</v>
      </c>
      <c r="G46">
        <v>0</v>
      </c>
      <c r="H46">
        <v>45903.01</v>
      </c>
      <c r="K46">
        <v>1815358.26</v>
      </c>
      <c r="L46">
        <v>104901.24</v>
      </c>
      <c r="O46">
        <v>8000</v>
      </c>
      <c r="P46">
        <v>34200</v>
      </c>
      <c r="R46">
        <v>0</v>
      </c>
      <c r="V46">
        <v>1996028.58</v>
      </c>
      <c r="W46">
        <v>849648.43</v>
      </c>
      <c r="X46">
        <v>340550.02</v>
      </c>
      <c r="AB46">
        <v>248135</v>
      </c>
      <c r="AC46">
        <v>9000</v>
      </c>
      <c r="AD46">
        <v>302210</v>
      </c>
      <c r="AG46">
        <v>300856.49</v>
      </c>
      <c r="AH46">
        <v>79270.710000000006</v>
      </c>
      <c r="AL46" s="123">
        <f t="shared" si="1"/>
        <v>882965.33</v>
      </c>
      <c r="AM46" s="181">
        <f t="shared" si="2"/>
        <v>42200</v>
      </c>
      <c r="AN46" s="142">
        <f t="shared" si="3"/>
        <v>840765.33</v>
      </c>
      <c r="AO46" s="182">
        <f t="shared" si="4"/>
        <v>597685.02</v>
      </c>
      <c r="AP46" s="183">
        <f t="shared" si="5"/>
        <v>682337.2</v>
      </c>
      <c r="AQ46" s="125">
        <f t="shared" si="6"/>
        <v>-84652.179999999935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2376</v>
      </c>
      <c r="F47">
        <v>724470.91</v>
      </c>
      <c r="G47">
        <v>0</v>
      </c>
      <c r="H47">
        <v>24093.13</v>
      </c>
      <c r="K47">
        <v>219645.58</v>
      </c>
      <c r="L47">
        <v>20261.87</v>
      </c>
      <c r="O47">
        <v>23060</v>
      </c>
      <c r="P47">
        <v>29120</v>
      </c>
      <c r="R47">
        <v>0</v>
      </c>
      <c r="V47">
        <v>824805.35</v>
      </c>
      <c r="W47">
        <v>236925.61</v>
      </c>
      <c r="X47">
        <v>305213.58</v>
      </c>
      <c r="AB47">
        <v>1080425</v>
      </c>
      <c r="AC47">
        <v>4500</v>
      </c>
      <c r="AD47">
        <v>1147923</v>
      </c>
      <c r="AG47">
        <v>339283.53</v>
      </c>
      <c r="AH47">
        <v>28371.52</v>
      </c>
      <c r="AL47" s="123">
        <f t="shared" si="1"/>
        <v>748564.04</v>
      </c>
      <c r="AM47" s="181">
        <f t="shared" si="2"/>
        <v>52180</v>
      </c>
      <c r="AN47" s="142">
        <f t="shared" si="3"/>
        <v>696384.04</v>
      </c>
      <c r="AO47" s="182">
        <f t="shared" si="4"/>
        <v>1390138.58</v>
      </c>
      <c r="AP47" s="183">
        <f t="shared" si="5"/>
        <v>1515578.05</v>
      </c>
      <c r="AQ47" s="125">
        <f t="shared" si="6"/>
        <v>-125439.46999999997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2377</v>
      </c>
      <c r="F48">
        <v>663238.80000000005</v>
      </c>
      <c r="G48">
        <v>0</v>
      </c>
      <c r="H48">
        <v>56663.34</v>
      </c>
      <c r="K48">
        <v>210978.75</v>
      </c>
      <c r="L48">
        <v>106373.33</v>
      </c>
      <c r="O48">
        <v>17165</v>
      </c>
      <c r="P48">
        <v>41633.94</v>
      </c>
      <c r="R48">
        <v>0</v>
      </c>
      <c r="V48">
        <v>-1036708.31</v>
      </c>
      <c r="W48">
        <v>1982889.72</v>
      </c>
      <c r="X48">
        <v>538741.26</v>
      </c>
      <c r="Z48">
        <v>0.43</v>
      </c>
      <c r="AB48">
        <v>262727.5</v>
      </c>
      <c r="AC48">
        <v>4500</v>
      </c>
      <c r="AD48">
        <v>345885.5</v>
      </c>
      <c r="AE48">
        <v>2065</v>
      </c>
      <c r="AF48">
        <v>3472</v>
      </c>
      <c r="AG48">
        <v>372961.86</v>
      </c>
      <c r="AH48">
        <v>49310.96</v>
      </c>
      <c r="AL48" s="123">
        <f t="shared" si="1"/>
        <v>719902.14</v>
      </c>
      <c r="AM48" s="181">
        <f t="shared" si="2"/>
        <v>58798.94</v>
      </c>
      <c r="AN48" s="142">
        <f t="shared" si="3"/>
        <v>661103.19999999995</v>
      </c>
      <c r="AO48" s="182">
        <f t="shared" si="4"/>
        <v>805969.19000000006</v>
      </c>
      <c r="AP48" s="183">
        <f t="shared" si="5"/>
        <v>773695.32</v>
      </c>
      <c r="AQ48" s="125">
        <f t="shared" si="6"/>
        <v>32273.870000000112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2378</v>
      </c>
      <c r="F49">
        <v>606372.22</v>
      </c>
      <c r="G49">
        <v>0</v>
      </c>
      <c r="H49">
        <v>62033.02</v>
      </c>
      <c r="K49">
        <v>249047.12</v>
      </c>
      <c r="L49">
        <v>60246.76</v>
      </c>
      <c r="O49">
        <v>18026</v>
      </c>
      <c r="P49">
        <v>22112.68</v>
      </c>
      <c r="R49">
        <v>0</v>
      </c>
      <c r="V49">
        <v>-1279910.8799999999</v>
      </c>
      <c r="W49">
        <v>2283492.7400000002</v>
      </c>
      <c r="X49">
        <v>403033.83</v>
      </c>
      <c r="AB49">
        <v>691205</v>
      </c>
      <c r="AC49">
        <v>3000</v>
      </c>
      <c r="AD49">
        <v>840632</v>
      </c>
      <c r="AE49">
        <v>320</v>
      </c>
      <c r="AF49">
        <v>2392</v>
      </c>
      <c r="AG49">
        <v>269992.7</v>
      </c>
      <c r="AH49">
        <v>49923.55</v>
      </c>
      <c r="AL49" s="123">
        <f t="shared" si="1"/>
        <v>668405.24</v>
      </c>
      <c r="AM49" s="181">
        <f t="shared" si="2"/>
        <v>40138.68</v>
      </c>
      <c r="AN49" s="142">
        <f t="shared" si="3"/>
        <v>628266.55999999994</v>
      </c>
      <c r="AO49" s="182">
        <f t="shared" si="4"/>
        <v>1097238.83</v>
      </c>
      <c r="AP49" s="183">
        <f t="shared" si="5"/>
        <v>1163260.25</v>
      </c>
      <c r="AQ49" s="125">
        <f t="shared" si="6"/>
        <v>-66021.419999999925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2380</v>
      </c>
      <c r="F50">
        <v>604745.17000000004</v>
      </c>
      <c r="G50">
        <v>254096.5</v>
      </c>
      <c r="H50">
        <v>42280.39</v>
      </c>
      <c r="K50">
        <v>464367.9</v>
      </c>
      <c r="L50">
        <v>134748.26999999999</v>
      </c>
      <c r="O50">
        <v>30400</v>
      </c>
      <c r="P50">
        <v>31736.14</v>
      </c>
      <c r="Q50">
        <v>354875</v>
      </c>
      <c r="R50">
        <v>153.38999999999999</v>
      </c>
      <c r="V50">
        <v>287899.43</v>
      </c>
      <c r="W50">
        <v>547255.34</v>
      </c>
      <c r="X50">
        <v>685492.91</v>
      </c>
      <c r="Y50">
        <v>22800</v>
      </c>
      <c r="AB50">
        <v>866622.5</v>
      </c>
      <c r="AC50">
        <v>232100</v>
      </c>
      <c r="AD50">
        <v>967302.5</v>
      </c>
      <c r="AE50">
        <v>4980</v>
      </c>
      <c r="AF50">
        <v>3304</v>
      </c>
      <c r="AG50">
        <v>525674.06000000006</v>
      </c>
      <c r="AH50">
        <v>57760.92</v>
      </c>
      <c r="AK50">
        <v>75</v>
      </c>
      <c r="AL50" s="123">
        <f t="shared" si="1"/>
        <v>901122.06</v>
      </c>
      <c r="AM50" s="181">
        <f t="shared" si="2"/>
        <v>417164.53</v>
      </c>
      <c r="AN50" s="142">
        <f t="shared" si="3"/>
        <v>483957.53</v>
      </c>
      <c r="AO50" s="182">
        <f t="shared" si="4"/>
        <v>1807015.4100000001</v>
      </c>
      <c r="AP50" s="183">
        <f t="shared" si="5"/>
        <v>1559096.48</v>
      </c>
      <c r="AQ50" s="125">
        <f t="shared" si="6"/>
        <v>247918.93000000017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2381</v>
      </c>
      <c r="F51">
        <v>296081.27</v>
      </c>
      <c r="G51">
        <v>263318.40000000002</v>
      </c>
      <c r="H51">
        <v>52447.75</v>
      </c>
      <c r="K51">
        <v>32735.4</v>
      </c>
      <c r="L51">
        <v>110473.55</v>
      </c>
      <c r="O51">
        <v>0</v>
      </c>
      <c r="P51">
        <v>27684</v>
      </c>
      <c r="R51">
        <v>96.11</v>
      </c>
      <c r="T51">
        <v>877.2</v>
      </c>
      <c r="V51">
        <v>154338.32999999999</v>
      </c>
      <c r="W51">
        <v>432862.99</v>
      </c>
      <c r="X51">
        <v>496556.95</v>
      </c>
      <c r="AB51">
        <v>262542.59999999998</v>
      </c>
      <c r="AC51">
        <v>124548</v>
      </c>
      <c r="AD51">
        <v>324300.59999999998</v>
      </c>
      <c r="AF51">
        <v>3690</v>
      </c>
      <c r="AG51">
        <v>367064.93</v>
      </c>
      <c r="AH51">
        <v>18623.28</v>
      </c>
      <c r="AK51">
        <v>30771</v>
      </c>
      <c r="AL51" s="123">
        <f t="shared" si="1"/>
        <v>611847.42000000004</v>
      </c>
      <c r="AM51" s="181">
        <f t="shared" si="2"/>
        <v>27780.11</v>
      </c>
      <c r="AN51" s="142">
        <f t="shared" si="3"/>
        <v>584067.31000000006</v>
      </c>
      <c r="AO51" s="182">
        <f t="shared" si="4"/>
        <v>883647.55</v>
      </c>
      <c r="AP51" s="183">
        <f t="shared" si="5"/>
        <v>744449.81</v>
      </c>
      <c r="AQ51" s="125">
        <f t="shared" si="6"/>
        <v>139197.74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2382</v>
      </c>
      <c r="F52">
        <v>249179.2</v>
      </c>
      <c r="G52">
        <v>9949</v>
      </c>
      <c r="H52">
        <v>38642.25</v>
      </c>
      <c r="K52">
        <v>198494.07999999999</v>
      </c>
      <c r="L52">
        <v>33833.39</v>
      </c>
      <c r="O52">
        <v>20100</v>
      </c>
      <c r="P52">
        <v>28904.58</v>
      </c>
      <c r="R52">
        <v>0</v>
      </c>
      <c r="V52">
        <v>-568105.18000000005</v>
      </c>
      <c r="W52">
        <v>923490.75</v>
      </c>
      <c r="X52">
        <v>421877.13</v>
      </c>
      <c r="AB52">
        <v>649665</v>
      </c>
      <c r="AC52">
        <v>84700</v>
      </c>
      <c r="AD52">
        <v>702665</v>
      </c>
      <c r="AE52">
        <v>320</v>
      </c>
      <c r="AF52">
        <v>1120</v>
      </c>
      <c r="AG52">
        <v>294123.90000000002</v>
      </c>
      <c r="AH52">
        <v>31891.46</v>
      </c>
      <c r="AK52">
        <v>414</v>
      </c>
      <c r="AL52" s="123">
        <f t="shared" si="1"/>
        <v>297770.45</v>
      </c>
      <c r="AM52" s="181">
        <f t="shared" si="2"/>
        <v>49004.58</v>
      </c>
      <c r="AN52" s="142">
        <f t="shared" si="3"/>
        <v>248765.87</v>
      </c>
      <c r="AO52" s="182">
        <f t="shared" si="4"/>
        <v>1156242.1299999999</v>
      </c>
      <c r="AP52" s="183">
        <f t="shared" si="5"/>
        <v>1030534.36</v>
      </c>
      <c r="AQ52" s="125">
        <f t="shared" si="6"/>
        <v>125707.7699999999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2383</v>
      </c>
      <c r="F53">
        <v>213160.23</v>
      </c>
      <c r="G53">
        <v>172311</v>
      </c>
      <c r="H53">
        <v>22536.89</v>
      </c>
      <c r="K53">
        <v>333995.92</v>
      </c>
      <c r="L53">
        <v>107472.81</v>
      </c>
      <c r="O53">
        <v>28800</v>
      </c>
      <c r="P53">
        <v>100336.23</v>
      </c>
      <c r="R53">
        <v>7831.78</v>
      </c>
      <c r="V53">
        <v>70537.72</v>
      </c>
      <c r="W53">
        <v>606181.84</v>
      </c>
      <c r="X53">
        <v>426988.91</v>
      </c>
      <c r="AB53">
        <v>169802.5</v>
      </c>
      <c r="AC53">
        <v>213288</v>
      </c>
      <c r="AD53">
        <v>361222.5</v>
      </c>
      <c r="AE53">
        <v>3360</v>
      </c>
      <c r="AF53">
        <v>1490</v>
      </c>
      <c r="AG53">
        <v>377068.07</v>
      </c>
      <c r="AH53">
        <v>26964.560000000001</v>
      </c>
      <c r="AK53">
        <v>4185</v>
      </c>
      <c r="AL53" s="123">
        <f t="shared" si="1"/>
        <v>408008.12</v>
      </c>
      <c r="AM53" s="181">
        <f t="shared" si="2"/>
        <v>136968.01</v>
      </c>
      <c r="AN53" s="142">
        <f t="shared" si="3"/>
        <v>271040.11</v>
      </c>
      <c r="AO53" s="182">
        <f t="shared" si="4"/>
        <v>810079.40999999992</v>
      </c>
      <c r="AP53" s="183">
        <f t="shared" si="5"/>
        <v>774290.13000000012</v>
      </c>
      <c r="AQ53" s="125">
        <f t="shared" ref="AQ53:AQ101" si="7">AO53-AP53</f>
        <v>35789.279999999795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2384</v>
      </c>
      <c r="F54">
        <v>379647.15</v>
      </c>
      <c r="G54">
        <v>119602</v>
      </c>
      <c r="H54">
        <v>29283.18</v>
      </c>
      <c r="K54">
        <v>294919.21999999997</v>
      </c>
      <c r="L54">
        <v>161019.64000000001</v>
      </c>
      <c r="O54">
        <v>23500</v>
      </c>
      <c r="P54">
        <v>52010.13</v>
      </c>
      <c r="Q54">
        <v>63100</v>
      </c>
      <c r="R54">
        <v>17084</v>
      </c>
      <c r="V54">
        <v>-1303545.1299999999</v>
      </c>
      <c r="W54">
        <v>1832865.74</v>
      </c>
      <c r="X54">
        <v>787382.13</v>
      </c>
      <c r="Y54">
        <v>24000</v>
      </c>
      <c r="AB54">
        <v>1151906</v>
      </c>
      <c r="AC54">
        <v>351870</v>
      </c>
      <c r="AD54">
        <v>1426286</v>
      </c>
      <c r="AE54">
        <v>10746</v>
      </c>
      <c r="AF54">
        <v>4944</v>
      </c>
      <c r="AG54">
        <v>517816.04</v>
      </c>
      <c r="AH54">
        <v>55909.64</v>
      </c>
      <c r="AL54" s="123">
        <f t="shared" si="1"/>
        <v>528532.33000000007</v>
      </c>
      <c r="AM54" s="181">
        <f t="shared" si="2"/>
        <v>155694.13</v>
      </c>
      <c r="AN54" s="142">
        <f t="shared" si="3"/>
        <v>372838.20000000007</v>
      </c>
      <c r="AO54" s="182">
        <f t="shared" si="4"/>
        <v>2315158.13</v>
      </c>
      <c r="AP54" s="183">
        <f t="shared" si="5"/>
        <v>2015701.68</v>
      </c>
      <c r="AQ54" s="125">
        <f t="shared" si="7"/>
        <v>299456.44999999995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2385</v>
      </c>
      <c r="F55">
        <v>364418.76</v>
      </c>
      <c r="G55">
        <v>47262</v>
      </c>
      <c r="H55">
        <v>3823.4</v>
      </c>
      <c r="K55">
        <v>558649.25</v>
      </c>
      <c r="L55">
        <v>55830.7</v>
      </c>
      <c r="O55">
        <v>0</v>
      </c>
      <c r="P55">
        <v>70155.789999999994</v>
      </c>
      <c r="R55">
        <v>125.05</v>
      </c>
      <c r="U55">
        <v>-865506.18</v>
      </c>
      <c r="V55">
        <v>-16680.75</v>
      </c>
      <c r="W55">
        <v>1701541.88</v>
      </c>
      <c r="X55">
        <v>233612.22</v>
      </c>
      <c r="Y55">
        <v>246000</v>
      </c>
      <c r="AB55">
        <v>580950</v>
      </c>
      <c r="AC55">
        <v>50130</v>
      </c>
      <c r="AD55">
        <v>625277</v>
      </c>
      <c r="AE55">
        <v>1410</v>
      </c>
      <c r="AF55">
        <v>1280</v>
      </c>
      <c r="AG55">
        <v>307556.13</v>
      </c>
      <c r="AH55">
        <v>34320.769999999997</v>
      </c>
      <c r="AK55">
        <v>500</v>
      </c>
      <c r="AL55" s="123">
        <f t="shared" si="1"/>
        <v>415504.16000000003</v>
      </c>
      <c r="AM55" s="181">
        <f t="shared" si="2"/>
        <v>70280.84</v>
      </c>
      <c r="AN55" s="142">
        <f t="shared" si="3"/>
        <v>345223.32000000007</v>
      </c>
      <c r="AO55" s="182">
        <f t="shared" si="4"/>
        <v>1110692.22</v>
      </c>
      <c r="AP55" s="183">
        <f t="shared" si="5"/>
        <v>970343.9</v>
      </c>
      <c r="AQ55" s="125">
        <f t="shared" si="7"/>
        <v>140348.31999999995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2386</v>
      </c>
      <c r="F56">
        <v>423581.54</v>
      </c>
      <c r="G56">
        <v>392926</v>
      </c>
      <c r="H56">
        <v>14990.6</v>
      </c>
      <c r="K56">
        <v>63628.09</v>
      </c>
      <c r="L56">
        <v>25044.47</v>
      </c>
      <c r="O56">
        <v>0</v>
      </c>
      <c r="P56">
        <v>35184.160000000003</v>
      </c>
      <c r="R56">
        <v>119.15</v>
      </c>
      <c r="U56">
        <v>-1231394.81</v>
      </c>
      <c r="V56">
        <v>218695</v>
      </c>
      <c r="W56">
        <v>2052419.41</v>
      </c>
      <c r="X56">
        <v>219063.6</v>
      </c>
      <c r="AB56">
        <v>1260130</v>
      </c>
      <c r="AD56">
        <v>1311518</v>
      </c>
      <c r="AE56">
        <v>3250</v>
      </c>
      <c r="AF56">
        <v>3328</v>
      </c>
      <c r="AG56">
        <v>309979.86</v>
      </c>
      <c r="AH56">
        <v>5969.95</v>
      </c>
      <c r="AL56" s="123">
        <f t="shared" si="1"/>
        <v>831498.14</v>
      </c>
      <c r="AM56" s="181">
        <f t="shared" si="2"/>
        <v>35303.310000000005</v>
      </c>
      <c r="AN56" s="142">
        <f t="shared" si="3"/>
        <v>796194.83</v>
      </c>
      <c r="AO56" s="182">
        <f t="shared" si="4"/>
        <v>1479193.6000000001</v>
      </c>
      <c r="AP56" s="183">
        <f t="shared" si="5"/>
        <v>1634045.8099999998</v>
      </c>
      <c r="AQ56" s="125">
        <f t="shared" si="7"/>
        <v>-154852.20999999973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2387</v>
      </c>
      <c r="F57">
        <v>672993.97</v>
      </c>
      <c r="G57">
        <v>0</v>
      </c>
      <c r="H57">
        <v>25390.46</v>
      </c>
      <c r="K57">
        <v>204149.83</v>
      </c>
      <c r="L57">
        <v>85311.24</v>
      </c>
      <c r="O57">
        <v>11410</v>
      </c>
      <c r="P57">
        <v>42286.41</v>
      </c>
      <c r="Q57">
        <v>6600</v>
      </c>
      <c r="R57">
        <v>1020.79</v>
      </c>
      <c r="V57">
        <v>-1364517.18</v>
      </c>
      <c r="W57">
        <v>2038156.59</v>
      </c>
      <c r="X57">
        <v>685068.84</v>
      </c>
      <c r="Y57">
        <v>191400</v>
      </c>
      <c r="AB57">
        <v>488800</v>
      </c>
      <c r="AD57">
        <v>668253</v>
      </c>
      <c r="AE57">
        <v>2420</v>
      </c>
      <c r="AG57">
        <v>413196.9</v>
      </c>
      <c r="AH57">
        <v>23812.05</v>
      </c>
      <c r="AK57">
        <v>4698</v>
      </c>
      <c r="AL57" s="123">
        <f t="shared" si="1"/>
        <v>698384.42999999993</v>
      </c>
      <c r="AM57" s="181">
        <f t="shared" si="2"/>
        <v>61317.200000000004</v>
      </c>
      <c r="AN57" s="142">
        <f t="shared" si="3"/>
        <v>637067.23</v>
      </c>
      <c r="AO57" s="182">
        <f t="shared" si="4"/>
        <v>1365268.8399999999</v>
      </c>
      <c r="AP57" s="183">
        <f t="shared" si="5"/>
        <v>1112379.95</v>
      </c>
      <c r="AQ57" s="125">
        <f t="shared" si="7"/>
        <v>252888.8899999999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2388</v>
      </c>
      <c r="F58">
        <v>106191.74</v>
      </c>
      <c r="G58">
        <v>45071</v>
      </c>
      <c r="H58">
        <v>3000</v>
      </c>
      <c r="K58">
        <v>388437.34</v>
      </c>
      <c r="L58">
        <v>47932.23</v>
      </c>
      <c r="P58">
        <v>23173.51</v>
      </c>
      <c r="R58">
        <v>7.9</v>
      </c>
      <c r="U58">
        <v>-1391546.63</v>
      </c>
      <c r="W58">
        <v>2089445.48</v>
      </c>
      <c r="X58">
        <v>229743.7</v>
      </c>
      <c r="AB58">
        <v>509900</v>
      </c>
      <c r="AC58">
        <v>1590</v>
      </c>
      <c r="AD58">
        <v>683375.48</v>
      </c>
      <c r="AE58">
        <v>3154</v>
      </c>
      <c r="AF58">
        <v>2108</v>
      </c>
      <c r="AG58">
        <v>122927.62</v>
      </c>
      <c r="AH58">
        <v>60116.55</v>
      </c>
      <c r="AL58" s="123">
        <f t="shared" si="1"/>
        <v>154262.74</v>
      </c>
      <c r="AM58" s="181">
        <f t="shared" si="2"/>
        <v>23181.41</v>
      </c>
      <c r="AN58" s="142">
        <f t="shared" si="3"/>
        <v>131081.32999999999</v>
      </c>
      <c r="AO58" s="182">
        <f t="shared" si="4"/>
        <v>741233.7</v>
      </c>
      <c r="AP58" s="183">
        <f t="shared" si="5"/>
        <v>871681.65</v>
      </c>
      <c r="AQ58" s="125">
        <f t="shared" si="7"/>
        <v>-130447.95000000007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2389</v>
      </c>
      <c r="F59">
        <v>275413.71000000002</v>
      </c>
      <c r="G59">
        <v>0</v>
      </c>
      <c r="H59">
        <v>2000</v>
      </c>
      <c r="K59">
        <v>139949.76000000001</v>
      </c>
      <c r="L59">
        <v>36824.410000000003</v>
      </c>
      <c r="O59">
        <v>0</v>
      </c>
      <c r="P59">
        <v>54754.93</v>
      </c>
      <c r="R59">
        <v>20.68</v>
      </c>
      <c r="U59">
        <v>-330963.51</v>
      </c>
      <c r="V59">
        <v>-7788.37</v>
      </c>
      <c r="W59">
        <v>788047.76</v>
      </c>
      <c r="X59">
        <v>168202.42</v>
      </c>
      <c r="AB59">
        <v>320245.81</v>
      </c>
      <c r="AD59">
        <v>364572.81</v>
      </c>
      <c r="AE59">
        <v>640</v>
      </c>
      <c r="AF59">
        <v>4906</v>
      </c>
      <c r="AG59">
        <v>149822.57999999999</v>
      </c>
      <c r="AH59">
        <v>17714.45</v>
      </c>
      <c r="AK59">
        <v>676</v>
      </c>
      <c r="AL59" s="123">
        <f t="shared" si="1"/>
        <v>277413.71000000002</v>
      </c>
      <c r="AM59" s="181">
        <f t="shared" si="2"/>
        <v>54775.61</v>
      </c>
      <c r="AN59" s="142">
        <f t="shared" si="3"/>
        <v>222638.10000000003</v>
      </c>
      <c r="AO59" s="182">
        <f t="shared" si="4"/>
        <v>488448.23</v>
      </c>
      <c r="AP59" s="183">
        <f t="shared" si="5"/>
        <v>538331.84</v>
      </c>
      <c r="AQ59" s="125">
        <f t="shared" si="7"/>
        <v>-49883.609999999986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2390</v>
      </c>
      <c r="F60">
        <v>638134.23</v>
      </c>
      <c r="G60">
        <v>12871</v>
      </c>
      <c r="H60">
        <v>6173.5</v>
      </c>
      <c r="K60">
        <v>207949.15</v>
      </c>
      <c r="L60">
        <v>25092.38</v>
      </c>
      <c r="P60">
        <v>48454.14</v>
      </c>
      <c r="R60">
        <v>3</v>
      </c>
      <c r="U60">
        <v>723670.74</v>
      </c>
      <c r="W60">
        <v>123193.16</v>
      </c>
      <c r="X60">
        <v>172459.41</v>
      </c>
      <c r="Y60">
        <v>37340</v>
      </c>
      <c r="AB60">
        <v>488100</v>
      </c>
      <c r="AC60">
        <v>990</v>
      </c>
      <c r="AD60">
        <v>546007</v>
      </c>
      <c r="AE60">
        <v>1560</v>
      </c>
      <c r="AF60">
        <v>3036</v>
      </c>
      <c r="AG60">
        <v>136700.85</v>
      </c>
      <c r="AH60">
        <v>16686.34</v>
      </c>
      <c r="AL60" s="123">
        <f t="shared" si="1"/>
        <v>657178.73</v>
      </c>
      <c r="AM60" s="181">
        <f t="shared" si="2"/>
        <v>48457.14</v>
      </c>
      <c r="AN60" s="142">
        <f t="shared" si="3"/>
        <v>608721.59</v>
      </c>
      <c r="AO60" s="182">
        <f t="shared" si="4"/>
        <v>698889.41</v>
      </c>
      <c r="AP60" s="183">
        <f t="shared" si="5"/>
        <v>703990.19</v>
      </c>
      <c r="AQ60" s="125">
        <f t="shared" si="7"/>
        <v>-5100.7799999999115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2392</v>
      </c>
      <c r="F61">
        <v>991903.63</v>
      </c>
      <c r="G61">
        <v>417</v>
      </c>
      <c r="H61">
        <v>71523.929999999993</v>
      </c>
      <c r="K61">
        <v>858511.97</v>
      </c>
      <c r="L61">
        <v>448673.31</v>
      </c>
      <c r="R61">
        <v>0</v>
      </c>
      <c r="U61">
        <v>1608864.21</v>
      </c>
      <c r="W61">
        <v>1047464</v>
      </c>
      <c r="X61">
        <v>621671.9</v>
      </c>
      <c r="AB61">
        <v>308600</v>
      </c>
      <c r="AD61">
        <v>498669</v>
      </c>
      <c r="AG61">
        <v>669132.18999999994</v>
      </c>
      <c r="AH61">
        <v>47769.08</v>
      </c>
      <c r="AL61" s="123">
        <f t="shared" si="1"/>
        <v>1063844.56</v>
      </c>
      <c r="AM61" s="181">
        <f t="shared" si="2"/>
        <v>0</v>
      </c>
      <c r="AN61" s="142">
        <f t="shared" si="3"/>
        <v>1063844.56</v>
      </c>
      <c r="AO61" s="182">
        <f t="shared" si="4"/>
        <v>930271.9</v>
      </c>
      <c r="AP61" s="183">
        <f t="shared" si="5"/>
        <v>1215570.27</v>
      </c>
      <c r="AQ61" s="125">
        <f t="shared" si="7"/>
        <v>-285298.37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2393</v>
      </c>
      <c r="F62">
        <v>768612.48</v>
      </c>
      <c r="G62">
        <v>0</v>
      </c>
      <c r="H62">
        <v>87020.5</v>
      </c>
      <c r="K62">
        <v>1764856.35</v>
      </c>
      <c r="L62">
        <v>-2443576.81</v>
      </c>
      <c r="R62">
        <v>305.8</v>
      </c>
      <c r="T62">
        <v>669977</v>
      </c>
      <c r="V62">
        <v>8779937.5600000005</v>
      </c>
      <c r="W62">
        <v>1212550.31</v>
      </c>
      <c r="X62">
        <v>638599.11</v>
      </c>
      <c r="AB62">
        <v>1682442.5</v>
      </c>
      <c r="AD62">
        <v>1873087.5</v>
      </c>
      <c r="AE62">
        <v>10200</v>
      </c>
      <c r="AG62">
        <v>1120185.3700000001</v>
      </c>
      <c r="AH62">
        <v>9803426.8900000006</v>
      </c>
      <c r="AL62" s="123">
        <f t="shared" si="1"/>
        <v>855632.98</v>
      </c>
      <c r="AM62" s="181">
        <f t="shared" si="2"/>
        <v>305.8</v>
      </c>
      <c r="AN62" s="142">
        <f t="shared" si="3"/>
        <v>855327.17999999993</v>
      </c>
      <c r="AO62" s="182">
        <f t="shared" si="4"/>
        <v>2321041.61</v>
      </c>
      <c r="AP62" s="183">
        <f t="shared" si="5"/>
        <v>12806899.760000002</v>
      </c>
      <c r="AQ62" s="125">
        <f t="shared" si="7"/>
        <v>-10485858.150000002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2394</v>
      </c>
      <c r="F63">
        <v>987594.78</v>
      </c>
      <c r="G63">
        <v>0</v>
      </c>
      <c r="H63">
        <v>341746.7</v>
      </c>
      <c r="K63">
        <v>4157085.54</v>
      </c>
      <c r="L63">
        <v>872772.21</v>
      </c>
      <c r="R63">
        <v>0</v>
      </c>
      <c r="V63">
        <v>6137828.96</v>
      </c>
      <c r="W63">
        <v>1047464</v>
      </c>
      <c r="X63">
        <v>477587.49</v>
      </c>
      <c r="AB63">
        <v>946905</v>
      </c>
      <c r="AD63">
        <v>1132018</v>
      </c>
      <c r="AG63">
        <v>606849.30000000005</v>
      </c>
      <c r="AH63">
        <v>262171.42</v>
      </c>
      <c r="AK63">
        <v>249547.5</v>
      </c>
      <c r="AL63" s="123">
        <f t="shared" si="1"/>
        <v>1329341.48</v>
      </c>
      <c r="AM63" s="181">
        <f t="shared" si="2"/>
        <v>0</v>
      </c>
      <c r="AN63" s="142">
        <f t="shared" si="3"/>
        <v>1329341.48</v>
      </c>
      <c r="AO63" s="182">
        <f t="shared" si="4"/>
        <v>1424492.49</v>
      </c>
      <c r="AP63" s="183">
        <f t="shared" si="5"/>
        <v>2250586.2199999997</v>
      </c>
      <c r="AQ63" s="125">
        <f t="shared" si="7"/>
        <v>-826093.72999999975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2395</v>
      </c>
      <c r="F64">
        <v>1447052.99</v>
      </c>
      <c r="G64">
        <v>5460</v>
      </c>
      <c r="H64">
        <v>871051.26</v>
      </c>
      <c r="K64">
        <v>1186423.75</v>
      </c>
      <c r="L64">
        <v>604366.66</v>
      </c>
      <c r="O64">
        <v>202300</v>
      </c>
      <c r="R64">
        <v>2210.04</v>
      </c>
      <c r="T64">
        <v>30000</v>
      </c>
      <c r="U64">
        <v>1620798.81</v>
      </c>
      <c r="W64">
        <v>2617329.11</v>
      </c>
      <c r="X64">
        <v>379886.51</v>
      </c>
      <c r="AB64">
        <v>886980</v>
      </c>
      <c r="AD64">
        <v>1130034</v>
      </c>
      <c r="AE64">
        <v>7784</v>
      </c>
      <c r="AG64">
        <v>376279.85</v>
      </c>
      <c r="AH64">
        <v>111051.96</v>
      </c>
      <c r="AL64" s="123">
        <f t="shared" si="1"/>
        <v>2323564.25</v>
      </c>
      <c r="AM64" s="181">
        <f t="shared" si="2"/>
        <v>204510.04</v>
      </c>
      <c r="AN64" s="142">
        <f t="shared" si="3"/>
        <v>2119054.21</v>
      </c>
      <c r="AO64" s="182">
        <f t="shared" si="4"/>
        <v>1266866.51</v>
      </c>
      <c r="AP64" s="183">
        <f t="shared" si="5"/>
        <v>1625149.81</v>
      </c>
      <c r="AQ64" s="125">
        <f t="shared" si="7"/>
        <v>-358283.30000000005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2396</v>
      </c>
      <c r="F65">
        <v>1616460.87</v>
      </c>
      <c r="G65">
        <v>0</v>
      </c>
      <c r="H65">
        <v>32567.759999999998</v>
      </c>
      <c r="K65">
        <v>465472.53</v>
      </c>
      <c r="L65">
        <v>351999.73</v>
      </c>
      <c r="Q65">
        <v>56655</v>
      </c>
      <c r="R65">
        <v>1209.24</v>
      </c>
      <c r="U65">
        <v>1527892.44</v>
      </c>
      <c r="W65">
        <v>1047464</v>
      </c>
      <c r="X65">
        <v>124889.63</v>
      </c>
      <c r="AB65">
        <v>165900</v>
      </c>
      <c r="AD65">
        <v>256718</v>
      </c>
      <c r="AG65">
        <v>152086.06</v>
      </c>
      <c r="AH65">
        <v>48705.36</v>
      </c>
      <c r="AL65" s="123">
        <f t="shared" si="1"/>
        <v>1649028.6300000001</v>
      </c>
      <c r="AM65" s="181">
        <f t="shared" si="2"/>
        <v>57864.24</v>
      </c>
      <c r="AN65" s="142">
        <f t="shared" si="3"/>
        <v>1591164.3900000001</v>
      </c>
      <c r="AO65" s="182">
        <f t="shared" si="4"/>
        <v>290789.63</v>
      </c>
      <c r="AP65" s="183">
        <f t="shared" si="5"/>
        <v>457509.42</v>
      </c>
      <c r="AQ65" s="125">
        <f t="shared" si="7"/>
        <v>-166719.78999999998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2397</v>
      </c>
      <c r="F66">
        <v>840404.05</v>
      </c>
      <c r="G66">
        <v>0</v>
      </c>
      <c r="H66">
        <v>969114.13</v>
      </c>
      <c r="K66">
        <v>1568118.76</v>
      </c>
      <c r="L66">
        <v>308915.14</v>
      </c>
      <c r="P66">
        <v>184008.58</v>
      </c>
      <c r="Q66">
        <v>494400</v>
      </c>
      <c r="R66">
        <v>2318</v>
      </c>
      <c r="V66">
        <v>1809816.51</v>
      </c>
      <c r="W66">
        <v>1215671.21</v>
      </c>
      <c r="X66">
        <v>584256.87</v>
      </c>
      <c r="AB66">
        <v>1047736.95</v>
      </c>
      <c r="AD66">
        <v>1262191.95</v>
      </c>
      <c r="AE66">
        <v>5472</v>
      </c>
      <c r="AG66">
        <v>242770.64</v>
      </c>
      <c r="AH66">
        <v>141221.45000000001</v>
      </c>
      <c r="AL66" s="123">
        <f t="shared" si="1"/>
        <v>1809518.1800000002</v>
      </c>
      <c r="AM66" s="181">
        <f t="shared" si="2"/>
        <v>680726.58</v>
      </c>
      <c r="AN66" s="142">
        <f t="shared" si="3"/>
        <v>1128791.6000000001</v>
      </c>
      <c r="AO66" s="182">
        <f t="shared" si="4"/>
        <v>1631993.8199999998</v>
      </c>
      <c r="AP66" s="183">
        <f t="shared" si="5"/>
        <v>1651656.0399999998</v>
      </c>
      <c r="AQ66" s="125">
        <f t="shared" si="7"/>
        <v>-19662.219999999972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2398</v>
      </c>
      <c r="F67">
        <v>690196.27</v>
      </c>
      <c r="G67">
        <v>0</v>
      </c>
      <c r="H67">
        <v>365786.94</v>
      </c>
      <c r="I67">
        <v>0</v>
      </c>
      <c r="J67">
        <v>0</v>
      </c>
      <c r="K67">
        <v>1285664.6200000001</v>
      </c>
      <c r="L67">
        <v>2189251.46</v>
      </c>
      <c r="M67">
        <v>0</v>
      </c>
      <c r="N67">
        <v>0</v>
      </c>
      <c r="O67">
        <v>69008.88</v>
      </c>
      <c r="P67">
        <v>200842</v>
      </c>
      <c r="Q67">
        <v>0</v>
      </c>
      <c r="R67">
        <v>10879.77</v>
      </c>
      <c r="S67">
        <v>0</v>
      </c>
      <c r="T67">
        <v>117035</v>
      </c>
      <c r="U67">
        <v>1684098.73</v>
      </c>
      <c r="V67">
        <v>1295679.77</v>
      </c>
      <c r="W67">
        <v>1684096.73</v>
      </c>
      <c r="X67">
        <v>-57084.6</v>
      </c>
      <c r="AB67">
        <v>431571</v>
      </c>
      <c r="AD67">
        <v>528682</v>
      </c>
      <c r="AG67">
        <v>362776.47</v>
      </c>
      <c r="AH67">
        <v>13769.52</v>
      </c>
      <c r="AL67" s="123">
        <f t="shared" si="1"/>
        <v>1055983.21</v>
      </c>
      <c r="AM67" s="181">
        <f t="shared" si="2"/>
        <v>280730.65000000002</v>
      </c>
      <c r="AN67" s="142">
        <f t="shared" si="3"/>
        <v>775252.55999999994</v>
      </c>
      <c r="AO67" s="182">
        <f t="shared" si="4"/>
        <v>374486.4</v>
      </c>
      <c r="AP67" s="183">
        <f t="shared" si="5"/>
        <v>905227.99</v>
      </c>
      <c r="AQ67" s="125">
        <f t="shared" si="7"/>
        <v>-530741.59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2399</v>
      </c>
      <c r="F68">
        <v>445793.06</v>
      </c>
      <c r="G68">
        <v>22633.5</v>
      </c>
      <c r="H68">
        <v>438123.88</v>
      </c>
      <c r="K68">
        <v>3331195.2</v>
      </c>
      <c r="L68">
        <v>6427318.5700000003</v>
      </c>
      <c r="R68">
        <v>8092.14</v>
      </c>
      <c r="U68">
        <v>6742320.5199999996</v>
      </c>
      <c r="V68">
        <v>1073074.47</v>
      </c>
      <c r="W68">
        <v>2812906.16</v>
      </c>
      <c r="X68">
        <v>201228.27</v>
      </c>
      <c r="AB68">
        <v>603350</v>
      </c>
      <c r="AC68">
        <v>193998</v>
      </c>
      <c r="AD68">
        <v>717509</v>
      </c>
      <c r="AG68">
        <v>243772.05</v>
      </c>
      <c r="AH68">
        <v>8624.2999999999993</v>
      </c>
      <c r="AL68" s="123">
        <f t="shared" si="1"/>
        <v>906550.44</v>
      </c>
      <c r="AM68" s="181">
        <f t="shared" si="2"/>
        <v>8092.14</v>
      </c>
      <c r="AN68" s="142">
        <f t="shared" si="3"/>
        <v>898458.29999999993</v>
      </c>
      <c r="AO68" s="182">
        <f t="shared" si="4"/>
        <v>998576.27</v>
      </c>
      <c r="AP68" s="183">
        <f t="shared" si="5"/>
        <v>969905.35000000009</v>
      </c>
      <c r="AQ68" s="125">
        <f t="shared" si="7"/>
        <v>28670.919999999925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2400</v>
      </c>
      <c r="F69">
        <v>573491.29</v>
      </c>
      <c r="G69">
        <v>17913.7</v>
      </c>
      <c r="H69">
        <v>961633.82</v>
      </c>
      <c r="K69">
        <v>2333351.52</v>
      </c>
      <c r="L69">
        <v>350852.68</v>
      </c>
      <c r="O69">
        <v>284750</v>
      </c>
      <c r="Q69">
        <v>126000</v>
      </c>
      <c r="R69">
        <v>3868.6</v>
      </c>
      <c r="T69">
        <v>111819</v>
      </c>
      <c r="V69">
        <v>2719385.85</v>
      </c>
      <c r="W69">
        <v>1047464</v>
      </c>
      <c r="X69">
        <v>244984.66</v>
      </c>
      <c r="AB69">
        <v>665591.5</v>
      </c>
      <c r="AD69">
        <v>744614.5</v>
      </c>
      <c r="AG69">
        <v>153630.70000000001</v>
      </c>
      <c r="AH69">
        <v>68375.399999999994</v>
      </c>
      <c r="AL69" s="123">
        <f t="shared" ref="AL69:AL132" si="8">SUM(F69:I69)</f>
        <v>1553038.81</v>
      </c>
      <c r="AM69" s="181">
        <f t="shared" ref="AM69:AM132" si="9">SUM(O69:S69)</f>
        <v>414618.6</v>
      </c>
      <c r="AN69" s="142">
        <f t="shared" ref="AN69:AN132" si="10">AL69-AM69</f>
        <v>1138420.21</v>
      </c>
      <c r="AO69" s="182">
        <f t="shared" ref="AO69:AO132" si="11">SUM(X69:AC69)</f>
        <v>910576.16</v>
      </c>
      <c r="AP69" s="183">
        <f t="shared" ref="AP69:AP132" si="12">SUM(AD69:AK69)</f>
        <v>966620.6</v>
      </c>
      <c r="AQ69" s="125">
        <f t="shared" si="7"/>
        <v>-56044.439999999944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2401</v>
      </c>
      <c r="F70">
        <v>1570406.14</v>
      </c>
      <c r="G70">
        <v>0</v>
      </c>
      <c r="H70">
        <v>29055.54</v>
      </c>
      <c r="K70">
        <v>446979.47</v>
      </c>
      <c r="L70">
        <v>1068546.79</v>
      </c>
      <c r="O70">
        <v>0</v>
      </c>
      <c r="R70">
        <v>0</v>
      </c>
      <c r="T70">
        <v>397035</v>
      </c>
      <c r="V70">
        <v>2069036.84</v>
      </c>
      <c r="W70">
        <v>1334838.29</v>
      </c>
      <c r="X70">
        <v>244954.13</v>
      </c>
      <c r="AD70">
        <v>90465</v>
      </c>
      <c r="AG70">
        <v>680296.6</v>
      </c>
      <c r="AH70">
        <v>160114.72</v>
      </c>
      <c r="AL70" s="123">
        <f t="shared" si="8"/>
        <v>1599461.68</v>
      </c>
      <c r="AM70" s="181">
        <f t="shared" si="9"/>
        <v>0</v>
      </c>
      <c r="AN70" s="142">
        <f t="shared" si="10"/>
        <v>1599461.68</v>
      </c>
      <c r="AO70" s="182">
        <f t="shared" si="11"/>
        <v>244954.13</v>
      </c>
      <c r="AP70" s="183">
        <f t="shared" si="12"/>
        <v>930876.32</v>
      </c>
      <c r="AQ70" s="125">
        <f t="shared" si="7"/>
        <v>-685922.19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2402</v>
      </c>
      <c r="F71">
        <v>1621584.21</v>
      </c>
      <c r="G71">
        <v>7051</v>
      </c>
      <c r="H71">
        <v>58274.12</v>
      </c>
      <c r="K71">
        <v>1847873.81</v>
      </c>
      <c r="L71">
        <v>1706591</v>
      </c>
      <c r="R71">
        <v>0</v>
      </c>
      <c r="U71">
        <v>2886103.02</v>
      </c>
      <c r="V71">
        <v>2803044.14</v>
      </c>
      <c r="X71">
        <v>546551</v>
      </c>
      <c r="AD71">
        <v>274260</v>
      </c>
      <c r="AF71">
        <v>1040</v>
      </c>
      <c r="AG71">
        <v>718509.02</v>
      </c>
      <c r="AH71">
        <v>515</v>
      </c>
      <c r="AL71" s="123">
        <f t="shared" si="8"/>
        <v>1686909.33</v>
      </c>
      <c r="AM71" s="181">
        <f t="shared" si="9"/>
        <v>0</v>
      </c>
      <c r="AN71" s="142">
        <f t="shared" si="10"/>
        <v>1686909.33</v>
      </c>
      <c r="AO71" s="182">
        <f t="shared" si="11"/>
        <v>546551</v>
      </c>
      <c r="AP71" s="183">
        <f t="shared" si="12"/>
        <v>994324.02</v>
      </c>
      <c r="AQ71" s="125">
        <f t="shared" si="7"/>
        <v>-447773.02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2403</v>
      </c>
      <c r="F72">
        <v>1037851.62</v>
      </c>
      <c r="G72">
        <v>292412.21999999997</v>
      </c>
      <c r="H72">
        <v>46509.01</v>
      </c>
      <c r="K72">
        <v>5475218.1200000001</v>
      </c>
      <c r="L72">
        <v>1186161.42</v>
      </c>
      <c r="Q72">
        <v>33240</v>
      </c>
      <c r="R72">
        <v>0</v>
      </c>
      <c r="V72">
        <v>6698956.2300000004</v>
      </c>
      <c r="W72">
        <v>1047464</v>
      </c>
      <c r="X72">
        <v>857559.87</v>
      </c>
      <c r="Z72">
        <v>4.74</v>
      </c>
      <c r="AB72">
        <v>298750</v>
      </c>
      <c r="AD72">
        <v>466780</v>
      </c>
      <c r="AG72">
        <v>234043.89</v>
      </c>
      <c r="AH72">
        <v>122893.56</v>
      </c>
      <c r="AK72">
        <v>74105</v>
      </c>
      <c r="AL72" s="123">
        <f t="shared" si="8"/>
        <v>1376772.8499999999</v>
      </c>
      <c r="AM72" s="181">
        <f t="shared" si="9"/>
        <v>33240</v>
      </c>
      <c r="AN72" s="142">
        <f t="shared" si="10"/>
        <v>1343532.8499999999</v>
      </c>
      <c r="AO72" s="182">
        <f t="shared" si="11"/>
        <v>1156314.6099999999</v>
      </c>
      <c r="AP72" s="183">
        <f t="shared" si="12"/>
        <v>897822.45</v>
      </c>
      <c r="AQ72" s="125">
        <f t="shared" si="7"/>
        <v>258492.15999999992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2404</v>
      </c>
      <c r="F73">
        <v>404942.03</v>
      </c>
      <c r="G73">
        <v>14800</v>
      </c>
      <c r="H73">
        <v>813691.27</v>
      </c>
      <c r="K73">
        <v>624636.19999999995</v>
      </c>
      <c r="L73">
        <v>185012.64</v>
      </c>
      <c r="O73">
        <v>31681.37</v>
      </c>
      <c r="R73">
        <v>1023</v>
      </c>
      <c r="V73">
        <v>493850.38</v>
      </c>
      <c r="W73">
        <v>1768225.65</v>
      </c>
      <c r="X73">
        <v>299624.99</v>
      </c>
      <c r="AD73">
        <v>164422</v>
      </c>
      <c r="AG73">
        <v>306913.73</v>
      </c>
      <c r="AH73">
        <v>31701.1</v>
      </c>
      <c r="AK73">
        <v>48286.42</v>
      </c>
      <c r="AL73" s="123">
        <f t="shared" si="8"/>
        <v>1233433.3</v>
      </c>
      <c r="AM73" s="181">
        <f t="shared" si="9"/>
        <v>32704.37</v>
      </c>
      <c r="AN73" s="142">
        <f t="shared" si="10"/>
        <v>1200728.93</v>
      </c>
      <c r="AO73" s="182">
        <f t="shared" si="11"/>
        <v>299624.99</v>
      </c>
      <c r="AP73" s="183">
        <f t="shared" si="12"/>
        <v>551323.25</v>
      </c>
      <c r="AQ73" s="125">
        <f t="shared" si="7"/>
        <v>-251698.26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2405</v>
      </c>
      <c r="F74">
        <v>3624176.51</v>
      </c>
      <c r="G74">
        <v>279667.5</v>
      </c>
      <c r="H74">
        <v>97689.29</v>
      </c>
      <c r="K74">
        <v>845361.46</v>
      </c>
      <c r="L74">
        <v>766496.77</v>
      </c>
      <c r="Q74">
        <v>172234.73</v>
      </c>
      <c r="R74">
        <v>1663</v>
      </c>
      <c r="T74">
        <v>1731113.5</v>
      </c>
      <c r="V74">
        <v>769610.42</v>
      </c>
      <c r="W74">
        <v>2439714</v>
      </c>
      <c r="X74">
        <v>1937603.01</v>
      </c>
      <c r="Y74">
        <v>15000</v>
      </c>
      <c r="AB74">
        <v>618200</v>
      </c>
      <c r="AD74">
        <v>1156039</v>
      </c>
      <c r="AE74">
        <v>5000</v>
      </c>
      <c r="AF74">
        <v>5672</v>
      </c>
      <c r="AG74">
        <v>595975.87</v>
      </c>
      <c r="AH74">
        <v>109060.26</v>
      </c>
      <c r="AK74">
        <v>200000</v>
      </c>
      <c r="AL74" s="123">
        <f t="shared" si="8"/>
        <v>4001533.3</v>
      </c>
      <c r="AM74" s="181">
        <f t="shared" si="9"/>
        <v>173897.73</v>
      </c>
      <c r="AN74" s="142">
        <f t="shared" si="10"/>
        <v>3827635.57</v>
      </c>
      <c r="AO74" s="182">
        <f t="shared" si="11"/>
        <v>2570803.0099999998</v>
      </c>
      <c r="AP74" s="183">
        <f t="shared" si="12"/>
        <v>2071747.1300000001</v>
      </c>
      <c r="AQ74" s="125">
        <f t="shared" si="7"/>
        <v>499055.87999999966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2406</v>
      </c>
      <c r="F75">
        <v>699685.93</v>
      </c>
      <c r="G75">
        <v>0</v>
      </c>
      <c r="H75">
        <v>259053.73</v>
      </c>
      <c r="K75">
        <v>490580.92</v>
      </c>
      <c r="L75">
        <v>92250.65</v>
      </c>
      <c r="P75">
        <v>36045</v>
      </c>
      <c r="R75">
        <v>776</v>
      </c>
      <c r="T75">
        <v>816000</v>
      </c>
      <c r="V75">
        <v>-1440803.88</v>
      </c>
      <c r="W75">
        <v>3137825</v>
      </c>
      <c r="X75">
        <v>263079.59999999998</v>
      </c>
      <c r="AB75">
        <v>1158800</v>
      </c>
      <c r="AC75">
        <v>10000</v>
      </c>
      <c r="AD75">
        <v>1301269</v>
      </c>
      <c r="AE75">
        <v>12898</v>
      </c>
      <c r="AG75">
        <v>1059511.53</v>
      </c>
      <c r="AH75">
        <v>66471.960000000006</v>
      </c>
      <c r="AL75" s="123">
        <f t="shared" si="8"/>
        <v>958739.66</v>
      </c>
      <c r="AM75" s="181">
        <f t="shared" si="9"/>
        <v>36821</v>
      </c>
      <c r="AN75" s="142">
        <f t="shared" si="10"/>
        <v>921918.66</v>
      </c>
      <c r="AO75" s="182">
        <f t="shared" si="11"/>
        <v>1431879.6</v>
      </c>
      <c r="AP75" s="183">
        <f t="shared" si="12"/>
        <v>2440150.4900000002</v>
      </c>
      <c r="AQ75" s="125">
        <f t="shared" si="7"/>
        <v>-1008270.8900000001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2421</v>
      </c>
      <c r="F76">
        <v>444841.66</v>
      </c>
      <c r="G76">
        <v>10400</v>
      </c>
      <c r="H76">
        <v>26162.06</v>
      </c>
      <c r="K76">
        <v>530437.09</v>
      </c>
      <c r="L76">
        <v>110094.91</v>
      </c>
      <c r="P76">
        <v>67554.240000000005</v>
      </c>
      <c r="Q76">
        <v>472860</v>
      </c>
      <c r="R76">
        <v>2060</v>
      </c>
      <c r="T76">
        <v>73715</v>
      </c>
      <c r="V76">
        <v>-2006830.87</v>
      </c>
      <c r="W76">
        <v>2656385</v>
      </c>
      <c r="X76">
        <v>572586.82999999996</v>
      </c>
      <c r="AB76">
        <v>443169</v>
      </c>
      <c r="AD76">
        <v>676409</v>
      </c>
      <c r="AE76">
        <v>7080</v>
      </c>
      <c r="AF76">
        <v>1232</v>
      </c>
      <c r="AG76">
        <v>400115.29</v>
      </c>
      <c r="AH76">
        <v>74727.19</v>
      </c>
      <c r="AL76" s="123">
        <f t="shared" si="8"/>
        <v>481403.72</v>
      </c>
      <c r="AM76" s="181">
        <f t="shared" si="9"/>
        <v>542474.23999999999</v>
      </c>
      <c r="AN76" s="142">
        <f t="shared" si="10"/>
        <v>-61070.520000000019</v>
      </c>
      <c r="AO76" s="182">
        <f t="shared" si="11"/>
        <v>1015755.83</v>
      </c>
      <c r="AP76" s="183">
        <f t="shared" si="12"/>
        <v>1159563.48</v>
      </c>
      <c r="AQ76" s="125">
        <f t="shared" si="7"/>
        <v>-143807.65000000002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2422</v>
      </c>
      <c r="F77">
        <v>135315.99</v>
      </c>
      <c r="G77">
        <v>9200</v>
      </c>
      <c r="H77">
        <v>21235.8</v>
      </c>
      <c r="K77">
        <v>136100.56</v>
      </c>
      <c r="L77">
        <v>20327.150000000001</v>
      </c>
      <c r="P77">
        <v>50002</v>
      </c>
      <c r="R77">
        <v>788.32</v>
      </c>
      <c r="T77">
        <v>56355</v>
      </c>
      <c r="V77">
        <v>-2334781.6</v>
      </c>
      <c r="W77">
        <v>2668500</v>
      </c>
      <c r="X77">
        <v>330531.02</v>
      </c>
      <c r="AB77">
        <v>757209</v>
      </c>
      <c r="AD77">
        <v>939125</v>
      </c>
      <c r="AG77">
        <v>225249.83</v>
      </c>
      <c r="AH77">
        <v>42049.41</v>
      </c>
      <c r="AL77" s="123">
        <f t="shared" si="8"/>
        <v>165751.78999999998</v>
      </c>
      <c r="AM77" s="181">
        <f t="shared" si="9"/>
        <v>50790.32</v>
      </c>
      <c r="AN77" s="142">
        <f t="shared" si="10"/>
        <v>114961.46999999997</v>
      </c>
      <c r="AO77" s="182">
        <f t="shared" si="11"/>
        <v>1087740.02</v>
      </c>
      <c r="AP77" s="183">
        <f t="shared" si="12"/>
        <v>1206424.24</v>
      </c>
      <c r="AQ77" s="125">
        <f t="shared" si="7"/>
        <v>-118684.21999999997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2423</v>
      </c>
      <c r="F78">
        <v>1310972.23</v>
      </c>
      <c r="G78">
        <v>16900</v>
      </c>
      <c r="H78">
        <v>10071.629999999999</v>
      </c>
      <c r="K78">
        <v>3402637.08</v>
      </c>
      <c r="L78">
        <v>215919.05</v>
      </c>
      <c r="P78">
        <v>99479</v>
      </c>
      <c r="R78">
        <v>4329.17</v>
      </c>
      <c r="T78">
        <v>693578.46</v>
      </c>
      <c r="V78">
        <v>-4909766.6500000004</v>
      </c>
      <c r="W78">
        <v>9526566.6699999999</v>
      </c>
      <c r="X78">
        <v>607110.78</v>
      </c>
      <c r="Y78">
        <v>258000</v>
      </c>
      <c r="AB78">
        <v>1500891.79</v>
      </c>
      <c r="AC78">
        <v>59100</v>
      </c>
      <c r="AD78">
        <v>1824136.79</v>
      </c>
      <c r="AE78">
        <v>16223.5</v>
      </c>
      <c r="AG78">
        <v>808302.03</v>
      </c>
      <c r="AH78">
        <v>234126.91</v>
      </c>
      <c r="AL78" s="123">
        <f t="shared" si="8"/>
        <v>1337943.8599999999</v>
      </c>
      <c r="AM78" s="181">
        <f t="shared" si="9"/>
        <v>103808.17</v>
      </c>
      <c r="AN78" s="142">
        <f t="shared" si="10"/>
        <v>1234135.69</v>
      </c>
      <c r="AO78" s="182">
        <f t="shared" si="11"/>
        <v>2425102.5700000003</v>
      </c>
      <c r="AP78" s="183">
        <f t="shared" si="12"/>
        <v>2882789.2300000004</v>
      </c>
      <c r="AQ78" s="125">
        <f t="shared" si="7"/>
        <v>-457686.66000000015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2407</v>
      </c>
      <c r="F79">
        <v>277440.84000000003</v>
      </c>
      <c r="G79">
        <v>14398.25</v>
      </c>
      <c r="H79">
        <v>292147.92</v>
      </c>
      <c r="K79">
        <v>567776.41</v>
      </c>
      <c r="L79">
        <v>807409.42</v>
      </c>
      <c r="P79">
        <v>64532.74</v>
      </c>
      <c r="Q79">
        <v>112061.56</v>
      </c>
      <c r="R79">
        <v>10994.17</v>
      </c>
      <c r="T79">
        <v>2000</v>
      </c>
      <c r="V79">
        <v>328049.44</v>
      </c>
      <c r="W79">
        <v>1687514</v>
      </c>
      <c r="X79">
        <v>466912.78</v>
      </c>
      <c r="AB79">
        <v>573700</v>
      </c>
      <c r="AC79">
        <v>15000</v>
      </c>
      <c r="AD79">
        <v>930127</v>
      </c>
      <c r="AE79">
        <v>6688</v>
      </c>
      <c r="AG79">
        <v>273269.23</v>
      </c>
      <c r="AH79">
        <v>66507.62</v>
      </c>
      <c r="AK79">
        <v>25000</v>
      </c>
      <c r="AL79" s="123">
        <f t="shared" si="8"/>
        <v>583987.01</v>
      </c>
      <c r="AM79" s="181">
        <f t="shared" si="9"/>
        <v>187588.47</v>
      </c>
      <c r="AN79" s="142">
        <f t="shared" si="10"/>
        <v>396398.54000000004</v>
      </c>
      <c r="AO79" s="182">
        <f t="shared" si="11"/>
        <v>1055612.78</v>
      </c>
      <c r="AP79" s="183">
        <f t="shared" si="12"/>
        <v>1301591.8500000001</v>
      </c>
      <c r="AQ79" s="125">
        <f t="shared" si="7"/>
        <v>-245979.07000000007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2424</v>
      </c>
      <c r="F80">
        <v>879960.93</v>
      </c>
      <c r="G80">
        <v>9600</v>
      </c>
      <c r="H80">
        <v>0</v>
      </c>
      <c r="K80">
        <v>274926.65999999997</v>
      </c>
      <c r="L80">
        <v>14490.12</v>
      </c>
      <c r="P80">
        <v>65597.600000000006</v>
      </c>
      <c r="Q80">
        <v>4450</v>
      </c>
      <c r="R80">
        <v>0</v>
      </c>
      <c r="V80">
        <v>-1524660.62</v>
      </c>
      <c r="W80">
        <v>2647000</v>
      </c>
      <c r="X80">
        <v>359865.69</v>
      </c>
      <c r="AB80">
        <v>731350</v>
      </c>
      <c r="AC80">
        <v>40600</v>
      </c>
      <c r="AD80">
        <v>888347</v>
      </c>
      <c r="AE80">
        <v>1008</v>
      </c>
      <c r="AG80">
        <v>222797.38</v>
      </c>
      <c r="AH80">
        <v>33072.58</v>
      </c>
      <c r="AL80" s="123">
        <f t="shared" si="8"/>
        <v>889560.93</v>
      </c>
      <c r="AM80" s="181">
        <f t="shared" si="9"/>
        <v>70047.600000000006</v>
      </c>
      <c r="AN80" s="142">
        <f t="shared" si="10"/>
        <v>819513.33000000007</v>
      </c>
      <c r="AO80" s="182">
        <f t="shared" si="11"/>
        <v>1131815.69</v>
      </c>
      <c r="AP80" s="183">
        <f t="shared" si="12"/>
        <v>1145224.96</v>
      </c>
      <c r="AQ80" s="125">
        <f t="shared" si="7"/>
        <v>-13409.270000000019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2408</v>
      </c>
      <c r="F81">
        <v>717554.23</v>
      </c>
      <c r="G81">
        <v>0</v>
      </c>
      <c r="H81">
        <v>35485.230000000003</v>
      </c>
      <c r="K81">
        <v>256414.1</v>
      </c>
      <c r="L81">
        <v>178301.54</v>
      </c>
      <c r="P81">
        <v>21980</v>
      </c>
      <c r="R81">
        <v>0</v>
      </c>
      <c r="V81">
        <v>-1179072.56</v>
      </c>
      <c r="W81">
        <v>2346487</v>
      </c>
      <c r="X81">
        <v>363748.38</v>
      </c>
      <c r="Z81">
        <v>284.70999999999998</v>
      </c>
      <c r="AB81">
        <v>721832.5</v>
      </c>
      <c r="AC81">
        <v>32100</v>
      </c>
      <c r="AD81">
        <v>762832.5</v>
      </c>
      <c r="AG81">
        <v>272234.15000000002</v>
      </c>
      <c r="AH81">
        <v>84538.28</v>
      </c>
      <c r="AL81" s="123">
        <f t="shared" si="8"/>
        <v>753039.46</v>
      </c>
      <c r="AM81" s="181">
        <f t="shared" si="9"/>
        <v>21980</v>
      </c>
      <c r="AN81" s="142">
        <f t="shared" si="10"/>
        <v>731059.46</v>
      </c>
      <c r="AO81" s="182">
        <f t="shared" si="11"/>
        <v>1117965.5900000001</v>
      </c>
      <c r="AP81" s="183">
        <f t="shared" si="12"/>
        <v>1119604.93</v>
      </c>
      <c r="AQ81" s="125">
        <f t="shared" si="7"/>
        <v>-1639.339999999851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2409</v>
      </c>
      <c r="F82">
        <v>985500.22</v>
      </c>
      <c r="G82">
        <v>0</v>
      </c>
      <c r="H82">
        <v>65842.45</v>
      </c>
      <c r="K82">
        <v>604221.4</v>
      </c>
      <c r="L82">
        <v>315126.71999999997</v>
      </c>
      <c r="O82">
        <v>0</v>
      </c>
      <c r="P82">
        <v>30722.22</v>
      </c>
      <c r="R82">
        <v>28.04</v>
      </c>
      <c r="V82">
        <v>-172046.2</v>
      </c>
      <c r="W82">
        <v>2125037.4300000002</v>
      </c>
      <c r="X82">
        <v>673862.38</v>
      </c>
      <c r="Z82">
        <v>1115.6199999999999</v>
      </c>
      <c r="AB82">
        <v>792225</v>
      </c>
      <c r="AC82">
        <v>96960</v>
      </c>
      <c r="AD82">
        <v>904855</v>
      </c>
      <c r="AE82">
        <v>500</v>
      </c>
      <c r="AG82">
        <v>575656.86</v>
      </c>
      <c r="AH82">
        <v>96201.84</v>
      </c>
      <c r="AL82" s="123">
        <f t="shared" si="8"/>
        <v>1051342.67</v>
      </c>
      <c r="AM82" s="181">
        <f t="shared" si="9"/>
        <v>30750.260000000002</v>
      </c>
      <c r="AN82" s="142">
        <f t="shared" si="10"/>
        <v>1020592.4099999999</v>
      </c>
      <c r="AO82" s="182">
        <f t="shared" si="11"/>
        <v>1564163</v>
      </c>
      <c r="AP82" s="183">
        <f t="shared" si="12"/>
        <v>1577213.7</v>
      </c>
      <c r="AQ82" s="125">
        <f t="shared" si="7"/>
        <v>-13050.699999999953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2410</v>
      </c>
      <c r="F83">
        <v>602560.13</v>
      </c>
      <c r="G83">
        <v>0</v>
      </c>
      <c r="H83">
        <v>18083.900000000001</v>
      </c>
      <c r="K83">
        <v>2455456.85</v>
      </c>
      <c r="L83">
        <v>422467.75</v>
      </c>
      <c r="P83">
        <v>37785.94</v>
      </c>
      <c r="R83">
        <v>670</v>
      </c>
      <c r="V83">
        <v>2467936.65</v>
      </c>
      <c r="W83">
        <v>1196485.3400000001</v>
      </c>
      <c r="X83">
        <v>354790.57</v>
      </c>
      <c r="AB83">
        <v>882210</v>
      </c>
      <c r="AC83">
        <v>59100</v>
      </c>
      <c r="AD83">
        <v>954215</v>
      </c>
      <c r="AG83">
        <v>412638.52</v>
      </c>
      <c r="AH83">
        <v>133556.35</v>
      </c>
      <c r="AL83" s="123">
        <f t="shared" si="8"/>
        <v>620644.03</v>
      </c>
      <c r="AM83" s="181">
        <f t="shared" si="9"/>
        <v>38455.94</v>
      </c>
      <c r="AN83" s="142">
        <f t="shared" si="10"/>
        <v>582188.09000000008</v>
      </c>
      <c r="AO83" s="182">
        <f t="shared" si="11"/>
        <v>1296100.57</v>
      </c>
      <c r="AP83" s="183">
        <f t="shared" si="12"/>
        <v>1500409.87</v>
      </c>
      <c r="AQ83" s="125">
        <f t="shared" si="7"/>
        <v>-204309.30000000005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2412</v>
      </c>
      <c r="F84">
        <v>669626.19999999995</v>
      </c>
      <c r="G84">
        <v>16409.88</v>
      </c>
      <c r="H84">
        <v>66491.39</v>
      </c>
      <c r="K84">
        <v>1126631.26</v>
      </c>
      <c r="L84">
        <v>916059.58</v>
      </c>
      <c r="O84">
        <v>0</v>
      </c>
      <c r="P84">
        <v>76395</v>
      </c>
      <c r="Q84">
        <v>189400</v>
      </c>
      <c r="R84">
        <v>885.93</v>
      </c>
      <c r="V84">
        <v>1802081.92</v>
      </c>
      <c r="W84">
        <v>620039.24</v>
      </c>
      <c r="X84">
        <v>1277922.0900000001</v>
      </c>
      <c r="AA84">
        <v>4365</v>
      </c>
      <c r="AB84">
        <v>1181463.8999999999</v>
      </c>
      <c r="AC84">
        <v>562515</v>
      </c>
      <c r="AD84">
        <v>1403440.9</v>
      </c>
      <c r="AE84">
        <v>4380</v>
      </c>
      <c r="AF84">
        <v>1056</v>
      </c>
      <c r="AG84">
        <v>1282844.18</v>
      </c>
      <c r="AH84">
        <v>228112.69</v>
      </c>
      <c r="AJ84">
        <v>16</v>
      </c>
      <c r="AL84" s="123">
        <f t="shared" si="8"/>
        <v>752527.47</v>
      </c>
      <c r="AM84" s="181">
        <f t="shared" si="9"/>
        <v>266680.93</v>
      </c>
      <c r="AN84" s="142">
        <f t="shared" si="10"/>
        <v>485846.54</v>
      </c>
      <c r="AO84" s="182">
        <f t="shared" si="11"/>
        <v>3026265.99</v>
      </c>
      <c r="AP84" s="183">
        <f t="shared" si="12"/>
        <v>2919849.77</v>
      </c>
      <c r="AQ84" s="125">
        <f t="shared" si="7"/>
        <v>106416.2200000002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2413</v>
      </c>
      <c r="F85">
        <v>479951.93</v>
      </c>
      <c r="G85">
        <v>95100</v>
      </c>
      <c r="H85">
        <v>20946</v>
      </c>
      <c r="K85">
        <v>8163945.8899999997</v>
      </c>
      <c r="L85">
        <v>356537.79</v>
      </c>
      <c r="O85">
        <v>0</v>
      </c>
      <c r="R85">
        <v>0</v>
      </c>
      <c r="V85">
        <v>8734301.6400000006</v>
      </c>
      <c r="X85">
        <v>962635.55</v>
      </c>
      <c r="AA85">
        <v>340</v>
      </c>
      <c r="AB85">
        <v>540684.5</v>
      </c>
      <c r="AC85">
        <v>116800</v>
      </c>
      <c r="AD85">
        <v>863576.5</v>
      </c>
      <c r="AE85">
        <v>3160</v>
      </c>
      <c r="AG85">
        <v>290838.18</v>
      </c>
      <c r="AH85">
        <v>65705.399999999994</v>
      </c>
      <c r="AK85">
        <v>15000</v>
      </c>
      <c r="AL85" s="123">
        <f t="shared" si="8"/>
        <v>595997.92999999993</v>
      </c>
      <c r="AM85" s="181">
        <f t="shared" si="9"/>
        <v>0</v>
      </c>
      <c r="AN85" s="142">
        <f t="shared" si="10"/>
        <v>595997.92999999993</v>
      </c>
      <c r="AO85" s="182">
        <f t="shared" si="11"/>
        <v>1620460.05</v>
      </c>
      <c r="AP85" s="183">
        <f t="shared" si="12"/>
        <v>1238280.0799999998</v>
      </c>
      <c r="AQ85" s="125">
        <f t="shared" si="7"/>
        <v>382179.9700000002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2414</v>
      </c>
      <c r="F86">
        <v>289178.55</v>
      </c>
      <c r="G86">
        <v>2426.8000000000002</v>
      </c>
      <c r="H86">
        <v>62522</v>
      </c>
      <c r="K86">
        <v>231900.79999999999</v>
      </c>
      <c r="L86">
        <v>492193.8</v>
      </c>
      <c r="O86">
        <v>0</v>
      </c>
      <c r="R86">
        <v>0</v>
      </c>
      <c r="V86">
        <v>-1293741.81</v>
      </c>
      <c r="W86">
        <v>2359915.73</v>
      </c>
      <c r="X86">
        <v>575018.04</v>
      </c>
      <c r="AC86">
        <v>99300</v>
      </c>
      <c r="AD86">
        <v>149557</v>
      </c>
      <c r="AE86">
        <v>500</v>
      </c>
      <c r="AF86">
        <v>3056</v>
      </c>
      <c r="AG86">
        <v>377305.76</v>
      </c>
      <c r="AH86">
        <v>131851.25</v>
      </c>
      <c r="AL86" s="123">
        <f t="shared" si="8"/>
        <v>354127.35</v>
      </c>
      <c r="AM86" s="181">
        <f t="shared" si="9"/>
        <v>0</v>
      </c>
      <c r="AN86" s="142">
        <f t="shared" si="10"/>
        <v>354127.35</v>
      </c>
      <c r="AO86" s="182">
        <f t="shared" si="11"/>
        <v>674318.04</v>
      </c>
      <c r="AP86" s="183">
        <f t="shared" si="12"/>
        <v>662270.01</v>
      </c>
      <c r="AQ86" s="125">
        <f t="shared" si="7"/>
        <v>12048.030000000028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2415</v>
      </c>
      <c r="F87">
        <v>690957.96</v>
      </c>
      <c r="G87">
        <v>0</v>
      </c>
      <c r="H87">
        <v>102403.17</v>
      </c>
      <c r="K87">
        <v>4125671.28</v>
      </c>
      <c r="L87">
        <v>1649645.86</v>
      </c>
      <c r="O87">
        <v>0</v>
      </c>
      <c r="P87">
        <v>35910</v>
      </c>
      <c r="Q87">
        <v>192000</v>
      </c>
      <c r="R87">
        <v>28.04</v>
      </c>
      <c r="V87">
        <v>4696154.68</v>
      </c>
      <c r="W87">
        <v>1221990.08</v>
      </c>
      <c r="X87">
        <v>814697.2</v>
      </c>
      <c r="Y87">
        <v>41600</v>
      </c>
      <c r="AA87">
        <v>440</v>
      </c>
      <c r="AB87">
        <v>773500</v>
      </c>
      <c r="AC87">
        <v>531221</v>
      </c>
      <c r="AD87">
        <v>1007227</v>
      </c>
      <c r="AE87">
        <v>1456</v>
      </c>
      <c r="AG87">
        <v>689109.44</v>
      </c>
      <c r="AH87">
        <v>41070.29</v>
      </c>
      <c r="AL87" s="123">
        <f t="shared" si="8"/>
        <v>793361.13</v>
      </c>
      <c r="AM87" s="181">
        <f t="shared" si="9"/>
        <v>227938.04</v>
      </c>
      <c r="AN87" s="142">
        <f t="shared" si="10"/>
        <v>565423.09</v>
      </c>
      <c r="AO87" s="182">
        <f t="shared" si="11"/>
        <v>2161458.2000000002</v>
      </c>
      <c r="AP87" s="183">
        <f t="shared" si="12"/>
        <v>1738862.73</v>
      </c>
      <c r="AQ87" s="125">
        <f t="shared" si="7"/>
        <v>422595.4700000002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2416</v>
      </c>
      <c r="F88">
        <v>999671.29</v>
      </c>
      <c r="G88">
        <v>0</v>
      </c>
      <c r="H88">
        <v>137846.47</v>
      </c>
      <c r="K88">
        <v>460713.24</v>
      </c>
      <c r="L88">
        <v>182620.84</v>
      </c>
      <c r="P88">
        <v>65850</v>
      </c>
      <c r="Q88">
        <v>90000</v>
      </c>
      <c r="R88">
        <v>0</v>
      </c>
      <c r="T88">
        <v>442731</v>
      </c>
      <c r="V88">
        <v>-43575.16</v>
      </c>
      <c r="W88">
        <v>1247302.3600000001</v>
      </c>
      <c r="X88">
        <v>438950.6</v>
      </c>
      <c r="AB88">
        <v>966700</v>
      </c>
      <c r="AD88">
        <v>1139150</v>
      </c>
      <c r="AE88">
        <v>296</v>
      </c>
      <c r="AG88">
        <v>260902.2</v>
      </c>
      <c r="AH88">
        <v>26758.76</v>
      </c>
      <c r="AL88" s="123">
        <f t="shared" si="8"/>
        <v>1137517.76</v>
      </c>
      <c r="AM88" s="181">
        <f t="shared" si="9"/>
        <v>155850</v>
      </c>
      <c r="AN88" s="142">
        <f t="shared" si="10"/>
        <v>981667.76</v>
      </c>
      <c r="AO88" s="182">
        <f t="shared" si="11"/>
        <v>1405650.6</v>
      </c>
      <c r="AP88" s="183">
        <f t="shared" si="12"/>
        <v>1427106.96</v>
      </c>
      <c r="AQ88" s="125">
        <f t="shared" si="7"/>
        <v>-21456.35999999987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2417</v>
      </c>
      <c r="F89">
        <v>1170633.02</v>
      </c>
      <c r="G89">
        <v>2553</v>
      </c>
      <c r="H89">
        <v>57189.21</v>
      </c>
      <c r="K89">
        <v>500467.9</v>
      </c>
      <c r="L89">
        <v>96775.19</v>
      </c>
      <c r="P89">
        <v>52493.8</v>
      </c>
      <c r="R89">
        <v>6340.4</v>
      </c>
      <c r="T89">
        <v>508264.7</v>
      </c>
      <c r="V89">
        <v>-399785.51</v>
      </c>
      <c r="W89">
        <v>1693308.65</v>
      </c>
      <c r="X89">
        <v>341582.69</v>
      </c>
      <c r="AB89">
        <v>925815</v>
      </c>
      <c r="AC89">
        <v>280</v>
      </c>
      <c r="AD89">
        <v>1004315</v>
      </c>
      <c r="AE89">
        <v>2000</v>
      </c>
      <c r="AG89">
        <v>235550.4</v>
      </c>
      <c r="AH89">
        <v>41233.01</v>
      </c>
      <c r="AK89">
        <v>17583</v>
      </c>
      <c r="AL89" s="123">
        <f t="shared" si="8"/>
        <v>1230375.23</v>
      </c>
      <c r="AM89" s="181">
        <f t="shared" si="9"/>
        <v>58834.200000000004</v>
      </c>
      <c r="AN89" s="142">
        <f t="shared" si="10"/>
        <v>1171541.03</v>
      </c>
      <c r="AO89" s="182">
        <f t="shared" si="11"/>
        <v>1267677.69</v>
      </c>
      <c r="AP89" s="183">
        <f t="shared" si="12"/>
        <v>1300681.4099999999</v>
      </c>
      <c r="AQ89" s="125">
        <f t="shared" si="7"/>
        <v>-33003.719999999972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2418</v>
      </c>
      <c r="F90">
        <v>650309.15</v>
      </c>
      <c r="G90">
        <v>0</v>
      </c>
      <c r="H90">
        <v>127359.74</v>
      </c>
      <c r="K90">
        <v>159946.66</v>
      </c>
      <c r="L90">
        <v>56427.5</v>
      </c>
      <c r="O90">
        <v>0</v>
      </c>
      <c r="P90">
        <v>51282</v>
      </c>
      <c r="Q90">
        <v>69600</v>
      </c>
      <c r="R90">
        <v>2449</v>
      </c>
      <c r="T90">
        <v>220160</v>
      </c>
      <c r="V90">
        <v>287199.15999999997</v>
      </c>
      <c r="W90">
        <v>345503.07</v>
      </c>
      <c r="X90">
        <v>356570.86</v>
      </c>
      <c r="AB90">
        <v>286906.5</v>
      </c>
      <c r="AD90">
        <v>431396.5</v>
      </c>
      <c r="AE90">
        <v>160</v>
      </c>
      <c r="AF90">
        <v>1248</v>
      </c>
      <c r="AG90">
        <v>172464.61</v>
      </c>
      <c r="AH90">
        <v>20358.43</v>
      </c>
      <c r="AL90" s="123">
        <f t="shared" si="8"/>
        <v>777668.89</v>
      </c>
      <c r="AM90" s="181">
        <f t="shared" si="9"/>
        <v>123331</v>
      </c>
      <c r="AN90" s="142">
        <f t="shared" si="10"/>
        <v>654337.89</v>
      </c>
      <c r="AO90" s="182">
        <f t="shared" si="11"/>
        <v>643477.36</v>
      </c>
      <c r="AP90" s="183">
        <f t="shared" si="12"/>
        <v>625627.54</v>
      </c>
      <c r="AQ90" s="125">
        <f t="shared" si="7"/>
        <v>17849.819999999949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2379</v>
      </c>
      <c r="F91">
        <v>373606.56</v>
      </c>
      <c r="G91">
        <v>0</v>
      </c>
      <c r="H91">
        <v>33626.879999999997</v>
      </c>
      <c r="K91">
        <v>193184.01</v>
      </c>
      <c r="L91">
        <v>45434.38</v>
      </c>
      <c r="O91">
        <v>11410</v>
      </c>
      <c r="P91">
        <v>14815.06</v>
      </c>
      <c r="R91">
        <v>0</v>
      </c>
      <c r="V91">
        <v>296773.73</v>
      </c>
      <c r="W91">
        <v>355552.49</v>
      </c>
      <c r="X91">
        <v>278443.33</v>
      </c>
      <c r="AB91">
        <v>376110</v>
      </c>
      <c r="AC91">
        <v>3000</v>
      </c>
      <c r="AD91">
        <v>432338</v>
      </c>
      <c r="AE91">
        <v>1145</v>
      </c>
      <c r="AF91">
        <v>1704</v>
      </c>
      <c r="AG91">
        <v>223475.64</v>
      </c>
      <c r="AH91">
        <v>31590.14</v>
      </c>
      <c r="AL91" s="123">
        <f t="shared" si="8"/>
        <v>407233.44</v>
      </c>
      <c r="AM91" s="181">
        <f t="shared" si="9"/>
        <v>26225.059999999998</v>
      </c>
      <c r="AN91" s="142">
        <f t="shared" si="10"/>
        <v>381008.38</v>
      </c>
      <c r="AO91" s="182">
        <f t="shared" si="11"/>
        <v>657553.33000000007</v>
      </c>
      <c r="AP91" s="183">
        <f t="shared" si="12"/>
        <v>690252.78</v>
      </c>
      <c r="AQ91" s="125">
        <f t="shared" si="7"/>
        <v>-32699.449999999953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2362</v>
      </c>
      <c r="F92">
        <v>1279410.1399999999</v>
      </c>
      <c r="G92">
        <v>16624</v>
      </c>
      <c r="H92">
        <v>10926.5</v>
      </c>
      <c r="K92">
        <v>147119.78</v>
      </c>
      <c r="L92">
        <v>181205.99</v>
      </c>
      <c r="P92">
        <v>31175</v>
      </c>
      <c r="R92">
        <v>0</v>
      </c>
      <c r="T92">
        <v>252000</v>
      </c>
      <c r="V92">
        <v>-994416.72</v>
      </c>
      <c r="W92">
        <v>2321309.19</v>
      </c>
      <c r="X92">
        <v>443447.2</v>
      </c>
      <c r="AB92">
        <v>289698</v>
      </c>
      <c r="AC92">
        <v>35880</v>
      </c>
      <c r="AD92">
        <v>468357</v>
      </c>
      <c r="AE92">
        <v>1510</v>
      </c>
      <c r="AF92">
        <v>2842</v>
      </c>
      <c r="AG92">
        <v>221861.03</v>
      </c>
      <c r="AH92">
        <v>49236.23</v>
      </c>
      <c r="AL92" s="123">
        <f t="shared" si="8"/>
        <v>1306960.6399999999</v>
      </c>
      <c r="AM92" s="181">
        <f t="shared" si="9"/>
        <v>31175</v>
      </c>
      <c r="AN92" s="142">
        <f t="shared" si="10"/>
        <v>1275785.6399999999</v>
      </c>
      <c r="AO92" s="182">
        <f t="shared" si="11"/>
        <v>769025.2</v>
      </c>
      <c r="AP92" s="183">
        <f t="shared" si="12"/>
        <v>743806.26</v>
      </c>
      <c r="AQ92" s="125">
        <f t="shared" si="7"/>
        <v>25218.939999999944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2374</v>
      </c>
      <c r="F93">
        <v>1035022.39</v>
      </c>
      <c r="G93">
        <v>86159.039999999994</v>
      </c>
      <c r="H93">
        <v>14444.76</v>
      </c>
      <c r="K93">
        <v>978701.14</v>
      </c>
      <c r="L93">
        <v>140039.63</v>
      </c>
      <c r="O93">
        <v>2890</v>
      </c>
      <c r="P93">
        <v>22928.97</v>
      </c>
      <c r="R93">
        <v>2288</v>
      </c>
      <c r="V93">
        <v>965399.1</v>
      </c>
      <c r="W93">
        <v>2029021.21</v>
      </c>
      <c r="X93">
        <v>102054.91</v>
      </c>
      <c r="Z93">
        <v>3542.81</v>
      </c>
      <c r="AB93">
        <v>249390.6</v>
      </c>
      <c r="AD93">
        <v>347597.6</v>
      </c>
      <c r="AE93">
        <v>11420</v>
      </c>
      <c r="AF93">
        <v>4180</v>
      </c>
      <c r="AG93">
        <v>709313.67</v>
      </c>
      <c r="AH93">
        <v>50637.37</v>
      </c>
      <c r="AL93" s="123">
        <f t="shared" si="8"/>
        <v>1135626.19</v>
      </c>
      <c r="AM93" s="181">
        <f t="shared" si="9"/>
        <v>28106.97</v>
      </c>
      <c r="AN93" s="142">
        <f t="shared" si="10"/>
        <v>1107519.22</v>
      </c>
      <c r="AO93" s="182">
        <f t="shared" si="11"/>
        <v>354988.32</v>
      </c>
      <c r="AP93" s="183">
        <f t="shared" si="12"/>
        <v>1123148.6400000001</v>
      </c>
      <c r="AQ93" s="125">
        <f t="shared" si="7"/>
        <v>-768160.32000000007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2391</v>
      </c>
      <c r="F94">
        <v>425124.26</v>
      </c>
      <c r="G94">
        <v>20489</v>
      </c>
      <c r="H94">
        <v>4012.4</v>
      </c>
      <c r="K94">
        <v>244864.84</v>
      </c>
      <c r="L94">
        <v>64593.91</v>
      </c>
      <c r="P94">
        <v>55907.96</v>
      </c>
      <c r="R94">
        <v>7.9</v>
      </c>
      <c r="U94">
        <v>-1387083.06</v>
      </c>
      <c r="V94">
        <v>17700</v>
      </c>
      <c r="W94">
        <v>2101746.27</v>
      </c>
      <c r="X94">
        <v>174066.61</v>
      </c>
      <c r="Y94">
        <v>39740</v>
      </c>
      <c r="AB94">
        <v>571650</v>
      </c>
      <c r="AC94">
        <v>150</v>
      </c>
      <c r="AD94">
        <v>630377</v>
      </c>
      <c r="AE94">
        <v>2610</v>
      </c>
      <c r="AF94">
        <v>1940</v>
      </c>
      <c r="AG94">
        <v>159674.47</v>
      </c>
      <c r="AH94">
        <v>16299.8</v>
      </c>
      <c r="AK94">
        <v>3900</v>
      </c>
      <c r="AL94" s="123">
        <f t="shared" si="8"/>
        <v>449625.66000000003</v>
      </c>
      <c r="AM94" s="181">
        <f t="shared" si="9"/>
        <v>55915.86</v>
      </c>
      <c r="AN94" s="142">
        <f t="shared" si="10"/>
        <v>393709.80000000005</v>
      </c>
      <c r="AO94" s="182">
        <f t="shared" si="11"/>
        <v>785606.61</v>
      </c>
      <c r="AP94" s="183">
        <f t="shared" si="12"/>
        <v>814801.27</v>
      </c>
      <c r="AQ94" s="125">
        <f t="shared" si="7"/>
        <v>-29194.660000000033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2411</v>
      </c>
      <c r="F95">
        <v>652285.54</v>
      </c>
      <c r="G95">
        <v>0</v>
      </c>
      <c r="H95">
        <v>41474.61</v>
      </c>
      <c r="K95">
        <v>192645.15</v>
      </c>
      <c r="L95">
        <v>158823.62</v>
      </c>
      <c r="P95">
        <v>22715.33</v>
      </c>
      <c r="R95">
        <v>0</v>
      </c>
      <c r="V95">
        <v>-189069.76</v>
      </c>
      <c r="W95">
        <v>1169693.49</v>
      </c>
      <c r="X95">
        <v>457744.39</v>
      </c>
      <c r="Z95">
        <v>364.12</v>
      </c>
      <c r="AB95">
        <v>296420</v>
      </c>
      <c r="AC95">
        <v>36000</v>
      </c>
      <c r="AD95">
        <v>435539</v>
      </c>
      <c r="AG95">
        <v>250516.62</v>
      </c>
      <c r="AH95">
        <v>62583.03</v>
      </c>
      <c r="AL95" s="123">
        <f t="shared" si="8"/>
        <v>693760.15</v>
      </c>
      <c r="AM95" s="181">
        <f t="shared" si="9"/>
        <v>22715.33</v>
      </c>
      <c r="AN95" s="142">
        <f t="shared" si="10"/>
        <v>671044.82000000007</v>
      </c>
      <c r="AO95" s="182">
        <f t="shared" si="11"/>
        <v>790528.51</v>
      </c>
      <c r="AP95" s="183">
        <f t="shared" si="12"/>
        <v>748638.65</v>
      </c>
      <c r="AQ95" s="125">
        <f t="shared" si="7"/>
        <v>41889.859999999986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2419</v>
      </c>
      <c r="F96">
        <v>1048963.76</v>
      </c>
      <c r="G96">
        <v>0</v>
      </c>
      <c r="H96">
        <v>115368.55</v>
      </c>
      <c r="K96">
        <v>414986.76</v>
      </c>
      <c r="L96">
        <v>88923.28</v>
      </c>
      <c r="P96">
        <v>11550</v>
      </c>
      <c r="Q96">
        <v>173009</v>
      </c>
      <c r="T96">
        <v>256648</v>
      </c>
      <c r="V96">
        <v>-1184253.3999999999</v>
      </c>
      <c r="W96">
        <v>2439641.09</v>
      </c>
      <c r="X96">
        <v>276954.05</v>
      </c>
      <c r="AB96">
        <v>491250</v>
      </c>
      <c r="AD96">
        <v>523250</v>
      </c>
      <c r="AE96">
        <v>4560</v>
      </c>
      <c r="AG96">
        <v>244112.19</v>
      </c>
      <c r="AH96">
        <v>24634.2</v>
      </c>
      <c r="AL96" s="123">
        <f t="shared" si="8"/>
        <v>1164332.31</v>
      </c>
      <c r="AM96" s="181">
        <f t="shared" si="9"/>
        <v>184559</v>
      </c>
      <c r="AN96" s="142">
        <f t="shared" si="10"/>
        <v>979773.31</v>
      </c>
      <c r="AO96" s="182">
        <f t="shared" si="11"/>
        <v>768204.05</v>
      </c>
      <c r="AP96" s="183">
        <f t="shared" si="12"/>
        <v>796556.3899999999</v>
      </c>
      <c r="AQ96" s="125">
        <f t="shared" si="7"/>
        <v>-28352.339999999851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2342</v>
      </c>
      <c r="F97">
        <v>758543.51</v>
      </c>
      <c r="G97">
        <v>27668.15</v>
      </c>
      <c r="H97">
        <v>107109.71</v>
      </c>
      <c r="K97">
        <v>550166.68999999994</v>
      </c>
      <c r="L97">
        <v>182331.85</v>
      </c>
      <c r="P97">
        <v>0</v>
      </c>
      <c r="Q97">
        <v>133980</v>
      </c>
      <c r="R97">
        <v>3.15</v>
      </c>
      <c r="V97">
        <v>-604892.76</v>
      </c>
      <c r="W97">
        <v>2287426.9300000002</v>
      </c>
      <c r="X97">
        <v>253654.59</v>
      </c>
      <c r="AB97">
        <v>511112.45</v>
      </c>
      <c r="AC97">
        <v>29601.46</v>
      </c>
      <c r="AD97">
        <v>670790.44999999995</v>
      </c>
      <c r="AE97">
        <v>1376</v>
      </c>
      <c r="AG97">
        <v>267872.32</v>
      </c>
      <c r="AH97">
        <v>44167.14</v>
      </c>
      <c r="AK97">
        <v>860</v>
      </c>
      <c r="AL97" s="123">
        <f t="shared" si="8"/>
        <v>893321.37</v>
      </c>
      <c r="AM97" s="181">
        <f t="shared" si="9"/>
        <v>133983.15</v>
      </c>
      <c r="AN97" s="142">
        <f t="shared" si="10"/>
        <v>759338.22</v>
      </c>
      <c r="AO97" s="182">
        <f t="shared" si="11"/>
        <v>794368.5</v>
      </c>
      <c r="AP97" s="183">
        <f t="shared" si="12"/>
        <v>985065.91</v>
      </c>
      <c r="AQ97" s="125">
        <f t="shared" si="7"/>
        <v>-190697.41000000003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2425</v>
      </c>
      <c r="F98">
        <v>298195.3</v>
      </c>
      <c r="G98">
        <v>6200</v>
      </c>
      <c r="H98">
        <v>0</v>
      </c>
      <c r="K98">
        <v>147682.87</v>
      </c>
      <c r="L98">
        <v>15457.89</v>
      </c>
      <c r="P98">
        <v>38691</v>
      </c>
      <c r="Q98">
        <v>5500</v>
      </c>
      <c r="R98">
        <v>15</v>
      </c>
      <c r="V98">
        <v>-1423924.08</v>
      </c>
      <c r="W98">
        <v>1913700</v>
      </c>
      <c r="X98">
        <v>261378.99</v>
      </c>
      <c r="AB98">
        <v>418200</v>
      </c>
      <c r="AC98">
        <v>18600</v>
      </c>
      <c r="AD98">
        <v>502467</v>
      </c>
      <c r="AG98">
        <v>235896.76</v>
      </c>
      <c r="AH98">
        <v>26261.09</v>
      </c>
      <c r="AL98" s="123">
        <f t="shared" si="8"/>
        <v>304395.3</v>
      </c>
      <c r="AM98" s="181">
        <f t="shared" si="9"/>
        <v>44206</v>
      </c>
      <c r="AN98" s="142">
        <f t="shared" si="10"/>
        <v>260189.3</v>
      </c>
      <c r="AO98" s="182">
        <f t="shared" si="11"/>
        <v>698178.99</v>
      </c>
      <c r="AP98" s="183">
        <f t="shared" si="12"/>
        <v>764624.85</v>
      </c>
      <c r="AQ98" s="125">
        <f t="shared" si="7"/>
        <v>-66445.859999999986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2420</v>
      </c>
      <c r="F99">
        <v>603546.14</v>
      </c>
      <c r="G99">
        <v>0</v>
      </c>
      <c r="H99">
        <v>70473.31</v>
      </c>
      <c r="K99">
        <v>915759.09</v>
      </c>
      <c r="L99">
        <v>113084</v>
      </c>
      <c r="P99">
        <v>43450.48</v>
      </c>
      <c r="Q99">
        <v>116643.5</v>
      </c>
      <c r="T99">
        <v>203980</v>
      </c>
      <c r="V99">
        <v>-1658344.44</v>
      </c>
      <c r="W99">
        <v>3118920.11</v>
      </c>
      <c r="X99">
        <v>254937.72</v>
      </c>
      <c r="AB99">
        <v>551076</v>
      </c>
      <c r="AD99">
        <v>625576</v>
      </c>
      <c r="AE99">
        <v>2000</v>
      </c>
      <c r="AG99">
        <v>213132.76</v>
      </c>
      <c r="AH99">
        <v>87092.07</v>
      </c>
      <c r="AL99" s="123">
        <f t="shared" si="8"/>
        <v>674019.45</v>
      </c>
      <c r="AM99" s="181">
        <f t="shared" si="9"/>
        <v>160093.98000000001</v>
      </c>
      <c r="AN99" s="142">
        <f t="shared" si="10"/>
        <v>513925.47</v>
      </c>
      <c r="AO99" s="182">
        <f t="shared" si="11"/>
        <v>806013.72</v>
      </c>
      <c r="AP99" s="183">
        <f t="shared" si="12"/>
        <v>927800.83000000007</v>
      </c>
      <c r="AQ99" s="125">
        <f t="shared" si="7"/>
        <v>-121787.1100000001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L1" zoomScale="117" zoomScaleNormal="117" workbookViewId="0">
      <selection sqref="A1:AA1048576"/>
    </sheetView>
  </sheetViews>
  <sheetFormatPr defaultRowHeight="13.8" x14ac:dyDescent="0.25"/>
  <cols>
    <col min="1" max="1" width="38.2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2114</v>
      </c>
      <c r="Z1" t="s">
        <v>2116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2667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2119</v>
      </c>
      <c r="Z2" t="s">
        <v>2121</v>
      </c>
      <c r="AA2" t="s">
        <v>2106</v>
      </c>
    </row>
    <row r="3" spans="1:27" x14ac:dyDescent="0.25">
      <c r="A3" t="s">
        <v>2107</v>
      </c>
      <c r="B3">
        <v>53137811.420000002</v>
      </c>
      <c r="C3">
        <v>20761538.66</v>
      </c>
      <c r="D3">
        <v>3268691.88</v>
      </c>
      <c r="E3">
        <v>73151866.150000006</v>
      </c>
      <c r="F3">
        <v>30880232.23</v>
      </c>
      <c r="G3">
        <v>604969.52</v>
      </c>
      <c r="H3">
        <v>658428.04</v>
      </c>
      <c r="I3">
        <v>2491875</v>
      </c>
      <c r="J3">
        <v>980345.78</v>
      </c>
      <c r="K3">
        <v>733322.58</v>
      </c>
      <c r="L3">
        <v>1921848.98</v>
      </c>
      <c r="M3">
        <v>42917660.210000001</v>
      </c>
      <c r="N3">
        <v>124729439.55</v>
      </c>
      <c r="O3">
        <v>60714402.850000001</v>
      </c>
      <c r="P3">
        <v>6288593.7400000002</v>
      </c>
      <c r="Q3">
        <v>18321.150000000001</v>
      </c>
      <c r="R3">
        <v>66046166.68</v>
      </c>
      <c r="S3">
        <v>3758101.14</v>
      </c>
      <c r="T3">
        <v>81658967.790000007</v>
      </c>
      <c r="U3">
        <v>344687</v>
      </c>
      <c r="V3">
        <v>272908.53000000003</v>
      </c>
      <c r="W3">
        <v>34976214.100000001</v>
      </c>
      <c r="X3">
        <v>11207397.35</v>
      </c>
      <c r="Y3">
        <v>77916</v>
      </c>
      <c r="Z3">
        <v>2332.08</v>
      </c>
      <c r="AA3">
        <v>2122912.0299999998</v>
      </c>
    </row>
    <row r="4" spans="1:27" x14ac:dyDescent="0.25">
      <c r="A4" t="s">
        <v>2426</v>
      </c>
      <c r="B4">
        <v>925155.98</v>
      </c>
      <c r="D4">
        <v>74350</v>
      </c>
      <c r="E4">
        <v>8</v>
      </c>
      <c r="F4">
        <v>260153.93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199.17</v>
      </c>
      <c r="R4">
        <v>949313.4</v>
      </c>
      <c r="S4">
        <v>274845.15999999997</v>
      </c>
      <c r="T4">
        <v>1124108.56</v>
      </c>
      <c r="V4">
        <v>24289.96</v>
      </c>
      <c r="W4">
        <v>125614.51</v>
      </c>
      <c r="X4">
        <v>57879.21</v>
      </c>
    </row>
    <row r="5" spans="1:27" x14ac:dyDescent="0.25">
      <c r="A5" t="s">
        <v>2427</v>
      </c>
      <c r="B5">
        <v>143506.54</v>
      </c>
      <c r="C5">
        <v>0</v>
      </c>
      <c r="D5">
        <v>0</v>
      </c>
      <c r="E5">
        <v>206273.96</v>
      </c>
      <c r="F5">
        <v>424299.25</v>
      </c>
      <c r="G5">
        <v>8450</v>
      </c>
      <c r="H5">
        <v>1297.43</v>
      </c>
      <c r="J5">
        <v>15213.69</v>
      </c>
      <c r="M5">
        <v>-913219.67</v>
      </c>
      <c r="N5">
        <v>2026803.02</v>
      </c>
      <c r="P5">
        <v>31500</v>
      </c>
      <c r="Q5">
        <v>35.99</v>
      </c>
      <c r="R5">
        <v>812031</v>
      </c>
      <c r="S5">
        <v>184150</v>
      </c>
      <c r="T5">
        <v>1016467</v>
      </c>
      <c r="U5">
        <v>26740</v>
      </c>
      <c r="V5">
        <v>12110</v>
      </c>
      <c r="W5">
        <v>284543.25</v>
      </c>
      <c r="X5">
        <v>52321.46</v>
      </c>
    </row>
    <row r="6" spans="1:27" x14ac:dyDescent="0.25">
      <c r="A6" t="s">
        <v>2428</v>
      </c>
      <c r="B6">
        <v>542965.19999999995</v>
      </c>
      <c r="D6">
        <v>30480</v>
      </c>
      <c r="E6">
        <v>2475922.87</v>
      </c>
      <c r="F6">
        <v>263911.64</v>
      </c>
      <c r="G6">
        <v>0</v>
      </c>
      <c r="H6">
        <v>0</v>
      </c>
      <c r="I6">
        <v>8000</v>
      </c>
      <c r="J6">
        <v>22192.81</v>
      </c>
      <c r="M6">
        <v>2719283.4</v>
      </c>
      <c r="N6">
        <v>716949.66</v>
      </c>
      <c r="Q6">
        <v>2392.86</v>
      </c>
      <c r="R6">
        <v>746449.2</v>
      </c>
      <c r="S6">
        <v>258119.71</v>
      </c>
      <c r="T6">
        <v>919419.2</v>
      </c>
      <c r="U6">
        <v>1360</v>
      </c>
      <c r="V6">
        <v>5214</v>
      </c>
      <c r="W6">
        <v>125935.16</v>
      </c>
      <c r="X6">
        <v>108179.57</v>
      </c>
    </row>
    <row r="7" spans="1:27" x14ac:dyDescent="0.25">
      <c r="A7" t="s">
        <v>2429</v>
      </c>
      <c r="B7">
        <v>926019.12</v>
      </c>
      <c r="C7">
        <v>16500</v>
      </c>
      <c r="D7">
        <v>26328.78</v>
      </c>
      <c r="E7">
        <v>2722158.51</v>
      </c>
      <c r="F7">
        <v>220140.24</v>
      </c>
      <c r="G7">
        <v>10700</v>
      </c>
      <c r="H7">
        <v>243.96</v>
      </c>
      <c r="J7">
        <v>27.85</v>
      </c>
      <c r="M7">
        <v>3514181.39</v>
      </c>
      <c r="N7">
        <v>550717.67000000004</v>
      </c>
      <c r="P7">
        <v>6420</v>
      </c>
      <c r="Q7">
        <v>468.46</v>
      </c>
      <c r="R7">
        <v>469899.88</v>
      </c>
      <c r="S7">
        <v>116325</v>
      </c>
      <c r="T7">
        <v>520899.88</v>
      </c>
      <c r="V7">
        <v>10894</v>
      </c>
      <c r="W7">
        <v>144631.17000000001</v>
      </c>
      <c r="X7">
        <v>81412.509999999995</v>
      </c>
    </row>
    <row r="8" spans="1:27" x14ac:dyDescent="0.25">
      <c r="A8" t="s">
        <v>2430</v>
      </c>
      <c r="B8">
        <v>320187.06</v>
      </c>
      <c r="C8">
        <v>7500</v>
      </c>
      <c r="D8">
        <v>6570</v>
      </c>
      <c r="E8">
        <v>1518215.38</v>
      </c>
      <c r="F8">
        <v>164493.65</v>
      </c>
      <c r="G8">
        <v>5100</v>
      </c>
      <c r="H8">
        <v>0</v>
      </c>
      <c r="I8">
        <v>8000</v>
      </c>
      <c r="J8">
        <v>70.17</v>
      </c>
      <c r="M8">
        <v>-81280.27</v>
      </c>
      <c r="N8">
        <v>2257089.6800000002</v>
      </c>
      <c r="Q8">
        <v>15.87</v>
      </c>
      <c r="R8">
        <v>99067.5</v>
      </c>
      <c r="S8">
        <v>87325</v>
      </c>
      <c r="T8">
        <v>121067.5</v>
      </c>
      <c r="U8">
        <v>6260</v>
      </c>
      <c r="V8">
        <v>25713</v>
      </c>
      <c r="W8">
        <v>98705.81</v>
      </c>
      <c r="X8">
        <v>106675.55</v>
      </c>
    </row>
    <row r="9" spans="1:27" x14ac:dyDescent="0.25">
      <c r="A9" t="s">
        <v>2431</v>
      </c>
      <c r="B9">
        <v>467118.55</v>
      </c>
      <c r="C9">
        <v>78600</v>
      </c>
      <c r="D9">
        <v>0</v>
      </c>
      <c r="E9">
        <v>3453946.67</v>
      </c>
      <c r="F9">
        <v>11222.35</v>
      </c>
      <c r="G9">
        <v>4900</v>
      </c>
      <c r="H9">
        <v>0</v>
      </c>
      <c r="I9">
        <v>1540</v>
      </c>
      <c r="J9">
        <v>47643.78</v>
      </c>
      <c r="M9">
        <v>3424924.26</v>
      </c>
      <c r="N9">
        <v>253201</v>
      </c>
      <c r="P9">
        <v>75000</v>
      </c>
      <c r="Q9">
        <v>220.73</v>
      </c>
      <c r="R9">
        <v>315805</v>
      </c>
      <c r="S9">
        <v>524350</v>
      </c>
      <c r="T9">
        <v>334805</v>
      </c>
      <c r="U9">
        <v>160</v>
      </c>
      <c r="V9">
        <v>7538</v>
      </c>
      <c r="W9">
        <v>202524.4</v>
      </c>
      <c r="X9">
        <v>91669.8</v>
      </c>
    </row>
    <row r="10" spans="1:27" x14ac:dyDescent="0.25">
      <c r="A10" t="s">
        <v>2432</v>
      </c>
      <c r="B10">
        <v>676276.74</v>
      </c>
      <c r="D10">
        <v>500</v>
      </c>
      <c r="E10">
        <v>3926720.38</v>
      </c>
      <c r="F10">
        <v>3</v>
      </c>
      <c r="I10">
        <v>3940</v>
      </c>
      <c r="J10">
        <v>6.9</v>
      </c>
      <c r="M10">
        <v>4415948.99</v>
      </c>
      <c r="Q10">
        <v>1141.7</v>
      </c>
      <c r="R10">
        <v>337907.5</v>
      </c>
      <c r="S10">
        <v>576259.66</v>
      </c>
      <c r="T10">
        <v>416805.5</v>
      </c>
      <c r="V10">
        <v>16307.94</v>
      </c>
      <c r="W10">
        <v>165862.89000000001</v>
      </c>
      <c r="X10">
        <v>92728.3</v>
      </c>
      <c r="AA10">
        <v>40000</v>
      </c>
    </row>
    <row r="11" spans="1:27" x14ac:dyDescent="0.25">
      <c r="A11" t="s">
        <v>2433</v>
      </c>
      <c r="B11">
        <v>431425.68</v>
      </c>
      <c r="C11">
        <v>12150</v>
      </c>
      <c r="D11">
        <v>0</v>
      </c>
      <c r="E11">
        <v>3063350.73</v>
      </c>
      <c r="F11">
        <v>33562.49</v>
      </c>
      <c r="G11">
        <v>5260</v>
      </c>
      <c r="H11">
        <v>1468.96</v>
      </c>
      <c r="J11">
        <v>215.6</v>
      </c>
      <c r="M11">
        <v>3305714.96</v>
      </c>
      <c r="N11">
        <v>99610.62</v>
      </c>
      <c r="R11">
        <v>711602.5</v>
      </c>
      <c r="S11">
        <v>546600</v>
      </c>
      <c r="T11">
        <v>711602.5</v>
      </c>
      <c r="U11">
        <v>950</v>
      </c>
      <c r="V11">
        <v>7625</v>
      </c>
      <c r="W11">
        <v>333557.14</v>
      </c>
      <c r="X11">
        <v>76249.100000000006</v>
      </c>
    </row>
    <row r="12" spans="1:27" x14ac:dyDescent="0.25">
      <c r="A12" t="s">
        <v>2434</v>
      </c>
      <c r="B12">
        <v>925767.35</v>
      </c>
      <c r="C12">
        <v>59087</v>
      </c>
      <c r="D12">
        <v>82438.39</v>
      </c>
      <c r="E12">
        <v>864204.81</v>
      </c>
      <c r="F12">
        <v>60215.71</v>
      </c>
      <c r="G12">
        <v>0</v>
      </c>
      <c r="J12">
        <v>0</v>
      </c>
      <c r="M12">
        <v>1363530.91</v>
      </c>
      <c r="N12">
        <v>685585.33</v>
      </c>
      <c r="O12">
        <v>277434.03000000003</v>
      </c>
      <c r="P12">
        <v>169390</v>
      </c>
      <c r="R12">
        <v>943834.5</v>
      </c>
      <c r="T12">
        <v>1007554.5</v>
      </c>
      <c r="W12">
        <v>365243.02</v>
      </c>
      <c r="X12">
        <v>74562.990000000005</v>
      </c>
      <c r="Z12">
        <v>1</v>
      </c>
      <c r="AA12">
        <v>700</v>
      </c>
    </row>
    <row r="13" spans="1:27" x14ac:dyDescent="0.25">
      <c r="A13" t="s">
        <v>2435</v>
      </c>
      <c r="B13">
        <v>1122182.74</v>
      </c>
      <c r="C13">
        <v>377065.9</v>
      </c>
      <c r="D13">
        <v>60937.49</v>
      </c>
      <c r="E13">
        <v>969890.13</v>
      </c>
      <c r="F13">
        <v>566746.84</v>
      </c>
      <c r="G13">
        <v>0</v>
      </c>
      <c r="J13">
        <v>943</v>
      </c>
      <c r="M13">
        <v>1599671.45</v>
      </c>
      <c r="N13">
        <v>1517319.83</v>
      </c>
      <c r="O13">
        <v>397691.45</v>
      </c>
      <c r="P13">
        <v>259380</v>
      </c>
      <c r="Q13">
        <v>3.29</v>
      </c>
      <c r="R13">
        <v>849432</v>
      </c>
      <c r="T13">
        <v>966901</v>
      </c>
      <c r="W13">
        <v>408522.89</v>
      </c>
      <c r="X13">
        <v>151692.03</v>
      </c>
      <c r="Z13">
        <v>2</v>
      </c>
      <c r="AA13">
        <v>500</v>
      </c>
    </row>
    <row r="14" spans="1:27" x14ac:dyDescent="0.25">
      <c r="A14" t="s">
        <v>2436</v>
      </c>
      <c r="B14">
        <v>168704.96</v>
      </c>
      <c r="C14">
        <v>126179.25</v>
      </c>
      <c r="D14">
        <v>8282.0300000000007</v>
      </c>
      <c r="E14">
        <v>573532.38</v>
      </c>
      <c r="F14">
        <v>199279.58</v>
      </c>
      <c r="G14">
        <v>0</v>
      </c>
      <c r="J14">
        <v>250</v>
      </c>
      <c r="M14">
        <v>-146320.84</v>
      </c>
      <c r="N14">
        <v>1326846.8</v>
      </c>
      <c r="O14">
        <v>296591.39</v>
      </c>
      <c r="P14">
        <v>36000</v>
      </c>
      <c r="R14">
        <v>518316</v>
      </c>
      <c r="T14">
        <v>577915.5</v>
      </c>
      <c r="W14">
        <v>285691.81</v>
      </c>
      <c r="X14">
        <v>91871.84</v>
      </c>
      <c r="Z14">
        <v>1</v>
      </c>
      <c r="AA14">
        <v>225</v>
      </c>
    </row>
    <row r="15" spans="1:27" x14ac:dyDescent="0.25">
      <c r="A15" t="s">
        <v>2437</v>
      </c>
      <c r="B15">
        <v>583953.4</v>
      </c>
      <c r="C15">
        <v>136999.67999999999</v>
      </c>
      <c r="D15">
        <v>61542.77</v>
      </c>
      <c r="E15">
        <v>7</v>
      </c>
      <c r="F15">
        <v>461904.38</v>
      </c>
      <c r="G15">
        <v>0</v>
      </c>
      <c r="J15">
        <v>0</v>
      </c>
      <c r="M15">
        <v>65334.93</v>
      </c>
      <c r="N15">
        <v>1336486.2</v>
      </c>
      <c r="O15">
        <v>400729.15</v>
      </c>
      <c r="R15">
        <v>1292097.6499999999</v>
      </c>
      <c r="S15">
        <v>100000</v>
      </c>
      <c r="T15">
        <v>1368889.65</v>
      </c>
      <c r="W15">
        <v>395799.12</v>
      </c>
      <c r="X15">
        <v>85551.93</v>
      </c>
      <c r="AA15">
        <v>100000</v>
      </c>
    </row>
    <row r="16" spans="1:27" x14ac:dyDescent="0.25">
      <c r="A16" t="s">
        <v>2438</v>
      </c>
      <c r="B16">
        <v>1666526.62</v>
      </c>
      <c r="C16">
        <v>417634.1</v>
      </c>
      <c r="D16">
        <v>103184.43</v>
      </c>
      <c r="E16">
        <v>829415.89</v>
      </c>
      <c r="F16">
        <v>210946.1</v>
      </c>
      <c r="G16">
        <v>0</v>
      </c>
      <c r="J16">
        <v>1628.84</v>
      </c>
      <c r="M16">
        <v>1349489.48</v>
      </c>
      <c r="N16">
        <v>2146839.4900000002</v>
      </c>
      <c r="O16">
        <v>568834.03</v>
      </c>
      <c r="P16">
        <v>200000</v>
      </c>
      <c r="R16">
        <v>1273543.44</v>
      </c>
      <c r="T16">
        <v>1466808.04</v>
      </c>
      <c r="W16">
        <v>675373.54</v>
      </c>
      <c r="X16">
        <v>79943.56</v>
      </c>
      <c r="Z16">
        <v>3</v>
      </c>
      <c r="AA16">
        <v>90500</v>
      </c>
    </row>
    <row r="17" spans="1:27" x14ac:dyDescent="0.25">
      <c r="A17" t="s">
        <v>2439</v>
      </c>
      <c r="B17">
        <v>665975.55000000005</v>
      </c>
      <c r="C17">
        <v>132541.67000000001</v>
      </c>
      <c r="D17">
        <v>55493.51</v>
      </c>
      <c r="E17">
        <v>189907.48</v>
      </c>
      <c r="F17">
        <v>224773.85</v>
      </c>
      <c r="G17">
        <v>10400</v>
      </c>
      <c r="J17">
        <v>0</v>
      </c>
      <c r="M17">
        <v>-29251.32</v>
      </c>
      <c r="N17">
        <v>1602780.76</v>
      </c>
      <c r="O17">
        <v>417136.61</v>
      </c>
      <c r="R17">
        <v>1152382.8500000001</v>
      </c>
      <c r="T17">
        <v>1391772.85</v>
      </c>
      <c r="U17">
        <v>2400</v>
      </c>
      <c r="W17">
        <v>404686.06</v>
      </c>
      <c r="X17">
        <v>85691.93</v>
      </c>
      <c r="Z17">
        <v>6</v>
      </c>
      <c r="AA17">
        <v>200</v>
      </c>
    </row>
    <row r="18" spans="1:27" x14ac:dyDescent="0.25">
      <c r="A18" t="s">
        <v>2440</v>
      </c>
      <c r="B18">
        <v>570946.56999999995</v>
      </c>
      <c r="C18">
        <v>21763.8</v>
      </c>
      <c r="D18">
        <v>29910.14</v>
      </c>
      <c r="E18">
        <v>315122.65999999997</v>
      </c>
      <c r="F18">
        <v>1058303.47</v>
      </c>
      <c r="G18">
        <v>0</v>
      </c>
      <c r="H18">
        <v>7200</v>
      </c>
      <c r="J18">
        <v>2070.65</v>
      </c>
      <c r="M18">
        <v>362253.79</v>
      </c>
      <c r="N18">
        <v>2036704.82</v>
      </c>
      <c r="O18">
        <v>370501.81</v>
      </c>
      <c r="P18">
        <v>144000</v>
      </c>
      <c r="R18">
        <v>482615</v>
      </c>
      <c r="T18">
        <v>733711</v>
      </c>
      <c r="W18">
        <v>340060.32</v>
      </c>
      <c r="X18">
        <v>335523.11</v>
      </c>
      <c r="Z18">
        <v>5</v>
      </c>
    </row>
    <row r="19" spans="1:27" x14ac:dyDescent="0.25">
      <c r="A19" t="s">
        <v>2441</v>
      </c>
      <c r="B19">
        <v>527803.11</v>
      </c>
      <c r="C19">
        <v>58595.63</v>
      </c>
      <c r="D19">
        <v>173975.66</v>
      </c>
      <c r="E19">
        <v>814665.65</v>
      </c>
      <c r="F19">
        <v>120574.79</v>
      </c>
      <c r="G19">
        <v>0</v>
      </c>
      <c r="H19">
        <v>6300</v>
      </c>
      <c r="J19">
        <v>0</v>
      </c>
      <c r="M19">
        <v>1509344.26</v>
      </c>
      <c r="N19">
        <v>118427.08</v>
      </c>
      <c r="O19">
        <v>254237.01</v>
      </c>
      <c r="P19">
        <v>114000</v>
      </c>
      <c r="R19">
        <v>357017</v>
      </c>
      <c r="T19">
        <v>357017</v>
      </c>
      <c r="W19">
        <v>207124.28</v>
      </c>
      <c r="X19">
        <v>99069.23</v>
      </c>
      <c r="AA19">
        <v>500</v>
      </c>
    </row>
    <row r="20" spans="1:27" x14ac:dyDescent="0.25">
      <c r="A20" t="s">
        <v>2442</v>
      </c>
      <c r="B20">
        <v>1875054.58</v>
      </c>
      <c r="C20">
        <v>1412568.73</v>
      </c>
      <c r="D20">
        <v>53201</v>
      </c>
      <c r="E20">
        <v>6337.26</v>
      </c>
      <c r="F20">
        <v>126021.77</v>
      </c>
      <c r="G20">
        <v>0</v>
      </c>
      <c r="J20">
        <v>0</v>
      </c>
      <c r="M20">
        <v>1057860.92</v>
      </c>
      <c r="N20">
        <v>1863971.92</v>
      </c>
      <c r="O20">
        <v>1090749.3</v>
      </c>
      <c r="R20">
        <v>713755</v>
      </c>
      <c r="T20">
        <v>713755</v>
      </c>
      <c r="W20">
        <v>495917.06</v>
      </c>
      <c r="X20">
        <v>43479.74</v>
      </c>
      <c r="Z20">
        <v>2</v>
      </c>
    </row>
    <row r="21" spans="1:27" x14ac:dyDescent="0.25">
      <c r="A21" t="s">
        <v>2443</v>
      </c>
      <c r="B21">
        <v>1157208.46</v>
      </c>
      <c r="C21">
        <v>422822.15</v>
      </c>
      <c r="D21">
        <v>139030.70000000001</v>
      </c>
      <c r="E21">
        <v>555122.15</v>
      </c>
      <c r="F21">
        <v>249340.34</v>
      </c>
      <c r="G21">
        <v>0</v>
      </c>
      <c r="H21">
        <v>7200</v>
      </c>
      <c r="J21">
        <v>88.78</v>
      </c>
      <c r="M21">
        <v>405228.79</v>
      </c>
      <c r="N21">
        <v>2519990.75</v>
      </c>
      <c r="O21">
        <v>575458.18999999994</v>
      </c>
      <c r="R21">
        <v>804733.15</v>
      </c>
      <c r="T21">
        <v>951553.15</v>
      </c>
      <c r="W21">
        <v>561355.93000000005</v>
      </c>
      <c r="X21">
        <v>276255.78000000003</v>
      </c>
      <c r="Z21">
        <v>11</v>
      </c>
    </row>
    <row r="22" spans="1:27" x14ac:dyDescent="0.25">
      <c r="A22" t="s">
        <v>2444</v>
      </c>
      <c r="B22">
        <v>208348.95</v>
      </c>
      <c r="C22">
        <v>129063.03</v>
      </c>
      <c r="D22">
        <v>24894.29</v>
      </c>
      <c r="E22">
        <v>6</v>
      </c>
      <c r="F22">
        <v>332760.03000000003</v>
      </c>
      <c r="G22">
        <v>0</v>
      </c>
      <c r="J22">
        <v>0</v>
      </c>
      <c r="M22">
        <v>-4284655.13</v>
      </c>
      <c r="N22">
        <v>4994895.4800000004</v>
      </c>
      <c r="O22">
        <v>380345.06</v>
      </c>
      <c r="R22">
        <v>1140701.5</v>
      </c>
      <c r="S22">
        <v>100000</v>
      </c>
      <c r="T22">
        <v>1140701.5</v>
      </c>
      <c r="W22">
        <v>264319.63</v>
      </c>
      <c r="X22">
        <v>124143.48</v>
      </c>
      <c r="AA22">
        <v>107050</v>
      </c>
    </row>
    <row r="23" spans="1:27" x14ac:dyDescent="0.25">
      <c r="A23" t="s">
        <v>2445</v>
      </c>
      <c r="B23">
        <v>835037.99</v>
      </c>
      <c r="C23">
        <v>105622.73</v>
      </c>
      <c r="D23">
        <v>148503.73000000001</v>
      </c>
      <c r="E23">
        <v>1599593.59</v>
      </c>
      <c r="F23">
        <v>226647.35</v>
      </c>
      <c r="G23">
        <v>0</v>
      </c>
      <c r="H23">
        <v>1950</v>
      </c>
      <c r="J23">
        <v>0</v>
      </c>
      <c r="M23">
        <v>962394.7</v>
      </c>
      <c r="N23">
        <v>1550129.81</v>
      </c>
      <c r="O23">
        <v>350467.76</v>
      </c>
      <c r="P23">
        <v>653108</v>
      </c>
      <c r="R23">
        <v>1006170</v>
      </c>
      <c r="T23">
        <v>1076327</v>
      </c>
      <c r="U23">
        <v>4020</v>
      </c>
      <c r="V23">
        <v>7474.79</v>
      </c>
      <c r="W23">
        <v>393304.56</v>
      </c>
      <c r="X23">
        <v>127686.53</v>
      </c>
      <c r="Z23">
        <v>2</v>
      </c>
    </row>
    <row r="24" spans="1:27" x14ac:dyDescent="0.25">
      <c r="A24" t="s">
        <v>2446</v>
      </c>
      <c r="B24">
        <v>1586282.82</v>
      </c>
      <c r="C24">
        <v>299060.90999999997</v>
      </c>
      <c r="D24">
        <v>25556.36</v>
      </c>
      <c r="E24">
        <v>10757.65</v>
      </c>
      <c r="F24">
        <v>343491.59</v>
      </c>
      <c r="G24">
        <v>0</v>
      </c>
      <c r="J24">
        <v>1966.18</v>
      </c>
      <c r="M24">
        <v>632763.29</v>
      </c>
      <c r="N24">
        <v>2878887.21</v>
      </c>
      <c r="O24">
        <v>532472.72</v>
      </c>
      <c r="P24">
        <v>47500</v>
      </c>
      <c r="R24">
        <v>2036427.1</v>
      </c>
      <c r="T24">
        <v>2200952.1</v>
      </c>
      <c r="W24">
        <v>1576876.24</v>
      </c>
      <c r="X24">
        <v>86525.83</v>
      </c>
      <c r="Z24">
        <v>13</v>
      </c>
      <c r="AA24">
        <v>500</v>
      </c>
    </row>
    <row r="25" spans="1:27" x14ac:dyDescent="0.25">
      <c r="A25" t="s">
        <v>2447</v>
      </c>
      <c r="B25">
        <v>445282.6</v>
      </c>
      <c r="C25">
        <v>732085.87</v>
      </c>
      <c r="D25">
        <v>30756.47</v>
      </c>
      <c r="E25">
        <v>133875.65</v>
      </c>
      <c r="F25">
        <v>151281.51</v>
      </c>
      <c r="G25">
        <v>0</v>
      </c>
      <c r="J25">
        <v>1876.88</v>
      </c>
      <c r="M25">
        <v>-558651.14</v>
      </c>
      <c r="N25">
        <v>2079998.65</v>
      </c>
      <c r="O25">
        <v>473891.09</v>
      </c>
      <c r="R25">
        <v>607292</v>
      </c>
      <c r="T25">
        <v>729407</v>
      </c>
      <c r="W25">
        <v>294322.25</v>
      </c>
      <c r="X25">
        <v>82685.13</v>
      </c>
      <c r="Z25">
        <v>11</v>
      </c>
      <c r="AA25">
        <v>4700</v>
      </c>
    </row>
    <row r="26" spans="1:27" x14ac:dyDescent="0.25">
      <c r="A26" t="s">
        <v>2448</v>
      </c>
      <c r="B26">
        <v>507218.78</v>
      </c>
      <c r="C26">
        <v>228929.15</v>
      </c>
      <c r="D26">
        <v>90339.68</v>
      </c>
      <c r="E26">
        <v>697010.41</v>
      </c>
      <c r="F26">
        <v>93851.35</v>
      </c>
      <c r="G26">
        <v>0</v>
      </c>
      <c r="J26">
        <v>0</v>
      </c>
      <c r="M26">
        <v>1367157.6</v>
      </c>
      <c r="N26">
        <v>413083.29</v>
      </c>
      <c r="O26">
        <v>505472.86</v>
      </c>
      <c r="R26">
        <v>850796.78</v>
      </c>
      <c r="T26">
        <v>990085.78</v>
      </c>
      <c r="W26">
        <v>437617.14</v>
      </c>
      <c r="X26">
        <v>87732.24</v>
      </c>
      <c r="Z26">
        <v>1</v>
      </c>
      <c r="AA26">
        <v>3725</v>
      </c>
    </row>
    <row r="27" spans="1:27" x14ac:dyDescent="0.25">
      <c r="A27" t="s">
        <v>2449</v>
      </c>
      <c r="B27">
        <v>549681.28</v>
      </c>
      <c r="C27">
        <v>24354</v>
      </c>
      <c r="D27">
        <v>11958</v>
      </c>
      <c r="E27">
        <v>378031.67</v>
      </c>
      <c r="F27">
        <v>204997.4</v>
      </c>
      <c r="G27">
        <v>0</v>
      </c>
      <c r="J27">
        <v>0</v>
      </c>
      <c r="M27">
        <v>-1054030.45</v>
      </c>
      <c r="N27">
        <v>2337378.21</v>
      </c>
      <c r="O27">
        <v>245443.35</v>
      </c>
      <c r="P27">
        <v>120000</v>
      </c>
      <c r="R27">
        <v>885733</v>
      </c>
      <c r="T27">
        <v>885733</v>
      </c>
      <c r="U27">
        <v>2400</v>
      </c>
      <c r="W27">
        <v>382584.39</v>
      </c>
      <c r="X27">
        <v>92312.29</v>
      </c>
      <c r="Z27">
        <v>2272.08</v>
      </c>
      <c r="AA27">
        <v>200</v>
      </c>
    </row>
    <row r="28" spans="1:27" x14ac:dyDescent="0.25">
      <c r="A28" t="s">
        <v>2450</v>
      </c>
      <c r="B28">
        <v>665247.54</v>
      </c>
      <c r="C28">
        <v>0</v>
      </c>
      <c r="D28">
        <v>35603.81</v>
      </c>
      <c r="E28">
        <v>74341.78</v>
      </c>
      <c r="F28">
        <v>140955.53</v>
      </c>
      <c r="G28">
        <v>0</v>
      </c>
      <c r="H28">
        <v>3000</v>
      </c>
      <c r="J28">
        <v>0</v>
      </c>
      <c r="M28">
        <v>-1645089.84</v>
      </c>
      <c r="N28">
        <v>2446216.73</v>
      </c>
      <c r="O28">
        <v>261186.81</v>
      </c>
      <c r="P28">
        <v>316400</v>
      </c>
      <c r="R28">
        <v>505715</v>
      </c>
      <c r="T28">
        <v>646980</v>
      </c>
      <c r="W28">
        <v>255694.58</v>
      </c>
      <c r="X28">
        <v>68603.460000000006</v>
      </c>
      <c r="Z28">
        <v>2</v>
      </c>
    </row>
    <row r="29" spans="1:27" x14ac:dyDescent="0.25">
      <c r="A29" t="s">
        <v>2451</v>
      </c>
      <c r="B29">
        <v>858837.68</v>
      </c>
      <c r="C29">
        <v>955420.52</v>
      </c>
      <c r="D29">
        <v>23568.1</v>
      </c>
      <c r="E29">
        <v>513037.77</v>
      </c>
      <c r="F29">
        <v>941059.74</v>
      </c>
      <c r="I29">
        <v>350175</v>
      </c>
      <c r="J29">
        <v>8718.73</v>
      </c>
      <c r="M29">
        <v>-97506.12</v>
      </c>
      <c r="N29">
        <v>1940194.37</v>
      </c>
      <c r="O29">
        <v>1708448.4</v>
      </c>
      <c r="P29">
        <v>176350</v>
      </c>
      <c r="R29">
        <v>853858.5</v>
      </c>
      <c r="S29">
        <v>14100</v>
      </c>
      <c r="T29">
        <v>1052992.5</v>
      </c>
      <c r="U29">
        <v>3225</v>
      </c>
      <c r="V29">
        <v>710</v>
      </c>
      <c r="W29">
        <v>422438.37</v>
      </c>
      <c r="X29">
        <v>123049.2</v>
      </c>
      <c r="AA29">
        <v>60000</v>
      </c>
    </row>
    <row r="30" spans="1:27" x14ac:dyDescent="0.25">
      <c r="A30" t="s">
        <v>2452</v>
      </c>
      <c r="B30">
        <v>1148109.69</v>
      </c>
      <c r="C30">
        <v>23595.91</v>
      </c>
      <c r="D30">
        <v>9246.2800000000007</v>
      </c>
      <c r="E30">
        <v>1662601.34</v>
      </c>
      <c r="F30">
        <v>526467.17000000004</v>
      </c>
      <c r="I30">
        <v>250000</v>
      </c>
      <c r="J30">
        <v>8859.99</v>
      </c>
      <c r="M30">
        <v>2154119.31</v>
      </c>
      <c r="N30">
        <v>225942.27</v>
      </c>
      <c r="O30">
        <v>1346743.16</v>
      </c>
      <c r="P30">
        <v>92000</v>
      </c>
      <c r="R30">
        <v>242392.5</v>
      </c>
      <c r="S30">
        <v>92300</v>
      </c>
      <c r="T30">
        <v>420998.5</v>
      </c>
      <c r="W30">
        <v>396960.39</v>
      </c>
      <c r="X30">
        <v>204177.95</v>
      </c>
      <c r="AA30">
        <v>20200</v>
      </c>
    </row>
    <row r="31" spans="1:27" x14ac:dyDescent="0.25">
      <c r="A31" t="s">
        <v>2453</v>
      </c>
      <c r="B31">
        <v>1175350.44</v>
      </c>
      <c r="C31">
        <v>1317281.8500000001</v>
      </c>
      <c r="D31">
        <v>10235.27</v>
      </c>
      <c r="E31">
        <v>851920.9</v>
      </c>
      <c r="F31">
        <v>241683.15</v>
      </c>
      <c r="I31">
        <v>169500</v>
      </c>
      <c r="J31">
        <v>29.18</v>
      </c>
      <c r="M31">
        <v>1651606.21</v>
      </c>
      <c r="N31">
        <v>519805.36</v>
      </c>
      <c r="O31">
        <v>2191532.39</v>
      </c>
      <c r="P31">
        <v>160500</v>
      </c>
      <c r="Q31">
        <v>217.99</v>
      </c>
      <c r="R31">
        <v>1744232.95</v>
      </c>
      <c r="S31">
        <v>18500</v>
      </c>
      <c r="T31">
        <v>2013674.95</v>
      </c>
      <c r="W31">
        <v>576500</v>
      </c>
      <c r="X31">
        <v>69277.52</v>
      </c>
      <c r="AA31">
        <v>200000</v>
      </c>
    </row>
    <row r="32" spans="1:27" x14ac:dyDescent="0.25">
      <c r="A32" t="s">
        <v>2454</v>
      </c>
      <c r="B32">
        <v>886842.96</v>
      </c>
      <c r="C32">
        <v>418609.24</v>
      </c>
      <c r="D32">
        <v>22793.79</v>
      </c>
      <c r="E32">
        <v>2022189.58</v>
      </c>
      <c r="F32">
        <v>413570.43</v>
      </c>
      <c r="I32">
        <v>47220</v>
      </c>
      <c r="J32">
        <v>10086.89</v>
      </c>
      <c r="M32">
        <v>3113400.37</v>
      </c>
      <c r="N32">
        <v>164243.42000000001</v>
      </c>
      <c r="O32">
        <v>1020489.44</v>
      </c>
      <c r="P32">
        <v>25200</v>
      </c>
      <c r="R32">
        <v>777017.5</v>
      </c>
      <c r="S32">
        <v>121483.75</v>
      </c>
      <c r="T32">
        <v>942467.5</v>
      </c>
      <c r="U32">
        <v>18170</v>
      </c>
      <c r="V32">
        <v>2584</v>
      </c>
      <c r="W32">
        <v>362248.05</v>
      </c>
      <c r="X32">
        <v>138165.82</v>
      </c>
      <c r="AA32">
        <v>51500</v>
      </c>
    </row>
    <row r="33" spans="1:27" x14ac:dyDescent="0.25">
      <c r="A33" t="s">
        <v>2455</v>
      </c>
      <c r="B33">
        <v>935057.1</v>
      </c>
      <c r="C33">
        <v>399560.55</v>
      </c>
      <c r="D33">
        <v>25614.880000000001</v>
      </c>
      <c r="E33">
        <v>483983.63</v>
      </c>
      <c r="F33">
        <v>234913.68</v>
      </c>
      <c r="I33">
        <v>568850</v>
      </c>
      <c r="J33">
        <v>41.62</v>
      </c>
      <c r="M33">
        <v>-2782733.07</v>
      </c>
      <c r="N33">
        <v>3631737.05</v>
      </c>
      <c r="O33">
        <v>1126472.1200000001</v>
      </c>
      <c r="P33">
        <v>23500</v>
      </c>
      <c r="R33">
        <v>1083005</v>
      </c>
      <c r="S33">
        <v>220949.85</v>
      </c>
      <c r="T33">
        <v>1259167</v>
      </c>
      <c r="U33">
        <v>640</v>
      </c>
      <c r="V33">
        <v>2120</v>
      </c>
      <c r="W33">
        <v>464033.3</v>
      </c>
      <c r="X33">
        <v>66732.429999999993</v>
      </c>
    </row>
    <row r="34" spans="1:27" x14ac:dyDescent="0.25">
      <c r="A34" t="s">
        <v>2456</v>
      </c>
      <c r="B34">
        <v>496657.4</v>
      </c>
      <c r="C34">
        <v>546180.23</v>
      </c>
      <c r="D34">
        <v>35268.81</v>
      </c>
      <c r="E34">
        <v>234485.63</v>
      </c>
      <c r="F34">
        <v>814999.93</v>
      </c>
      <c r="I34">
        <v>316500</v>
      </c>
      <c r="J34">
        <v>43.28</v>
      </c>
      <c r="M34">
        <v>654578.67000000004</v>
      </c>
      <c r="N34">
        <v>669957.9</v>
      </c>
      <c r="O34">
        <v>1428025.34</v>
      </c>
      <c r="P34">
        <v>107700</v>
      </c>
      <c r="R34">
        <v>263182.5</v>
      </c>
      <c r="S34">
        <v>24800</v>
      </c>
      <c r="T34">
        <v>580674.5</v>
      </c>
      <c r="U34">
        <v>6385</v>
      </c>
      <c r="V34">
        <v>456</v>
      </c>
      <c r="W34">
        <v>601214.24</v>
      </c>
      <c r="X34">
        <v>116965.95</v>
      </c>
      <c r="AA34">
        <v>31500</v>
      </c>
    </row>
    <row r="35" spans="1:27" x14ac:dyDescent="0.25">
      <c r="A35" t="s">
        <v>2457</v>
      </c>
      <c r="B35">
        <v>1168718.4099999999</v>
      </c>
      <c r="C35">
        <v>782532.06</v>
      </c>
      <c r="D35">
        <v>33043.08</v>
      </c>
      <c r="E35">
        <v>508847.6</v>
      </c>
      <c r="F35">
        <v>360098.69</v>
      </c>
      <c r="I35">
        <v>21650</v>
      </c>
      <c r="J35">
        <v>320</v>
      </c>
      <c r="M35">
        <v>-453468.86</v>
      </c>
      <c r="N35">
        <v>2501284.2200000002</v>
      </c>
      <c r="O35">
        <v>1758732.33</v>
      </c>
      <c r="P35">
        <v>3800</v>
      </c>
      <c r="Q35">
        <v>638.11</v>
      </c>
      <c r="R35">
        <v>873457.5</v>
      </c>
      <c r="S35">
        <v>21155.32</v>
      </c>
      <c r="T35">
        <v>1158445.5</v>
      </c>
      <c r="W35">
        <v>513285.91</v>
      </c>
      <c r="X35">
        <v>133713.62</v>
      </c>
      <c r="AA35">
        <v>68883.75</v>
      </c>
    </row>
    <row r="36" spans="1:27" x14ac:dyDescent="0.25">
      <c r="A36" t="s">
        <v>2458</v>
      </c>
      <c r="B36">
        <v>715389.97</v>
      </c>
      <c r="C36">
        <v>493583.61</v>
      </c>
      <c r="D36">
        <v>5171.24</v>
      </c>
      <c r="E36">
        <v>1713232.1</v>
      </c>
      <c r="F36">
        <v>375083.73</v>
      </c>
      <c r="I36">
        <v>165000</v>
      </c>
      <c r="J36">
        <v>5855.9</v>
      </c>
      <c r="M36">
        <v>801515.64</v>
      </c>
      <c r="N36">
        <v>1692932.58</v>
      </c>
      <c r="O36">
        <v>1198050.23</v>
      </c>
      <c r="P36">
        <v>78000</v>
      </c>
      <c r="R36">
        <v>737152.5</v>
      </c>
      <c r="S36">
        <v>11850</v>
      </c>
      <c r="T36">
        <v>952167.5</v>
      </c>
      <c r="W36">
        <v>325066.25</v>
      </c>
      <c r="X36">
        <v>110662.45</v>
      </c>
    </row>
    <row r="37" spans="1:27" x14ac:dyDescent="0.25">
      <c r="A37" t="s">
        <v>2459</v>
      </c>
      <c r="B37">
        <v>1369010.07</v>
      </c>
      <c r="C37">
        <v>78260.539999999994</v>
      </c>
      <c r="D37">
        <v>27174.880000000001</v>
      </c>
      <c r="E37">
        <v>1019579.25</v>
      </c>
      <c r="F37">
        <v>902693.93</v>
      </c>
      <c r="H37">
        <v>11400</v>
      </c>
      <c r="I37">
        <v>142100</v>
      </c>
      <c r="J37">
        <v>505.82</v>
      </c>
      <c r="M37">
        <v>771501.69</v>
      </c>
      <c r="N37">
        <v>1663595.16</v>
      </c>
      <c r="O37">
        <v>1482420.15</v>
      </c>
      <c r="P37">
        <v>190250</v>
      </c>
      <c r="R37">
        <v>727982.5</v>
      </c>
      <c r="S37">
        <v>53700</v>
      </c>
      <c r="T37">
        <v>929917.5</v>
      </c>
      <c r="W37">
        <v>568020.79</v>
      </c>
      <c r="X37">
        <v>148798.35999999999</v>
      </c>
    </row>
    <row r="38" spans="1:27" x14ac:dyDescent="0.25">
      <c r="A38" t="s">
        <v>2460</v>
      </c>
      <c r="B38">
        <v>692489.47</v>
      </c>
      <c r="C38">
        <v>234790.45</v>
      </c>
      <c r="D38">
        <v>12404.69</v>
      </c>
      <c r="E38">
        <v>638916.71</v>
      </c>
      <c r="F38">
        <v>631419.06999999995</v>
      </c>
      <c r="I38">
        <v>184900</v>
      </c>
      <c r="J38">
        <v>21.03</v>
      </c>
      <c r="M38">
        <v>-1688370.72</v>
      </c>
      <c r="N38">
        <v>3267492.72</v>
      </c>
      <c r="O38">
        <v>1045088.07</v>
      </c>
      <c r="P38">
        <v>112100</v>
      </c>
      <c r="R38">
        <v>1474302.5</v>
      </c>
      <c r="S38">
        <v>20490</v>
      </c>
      <c r="T38">
        <v>1665312.5</v>
      </c>
      <c r="W38">
        <v>424189.99</v>
      </c>
      <c r="X38">
        <v>116500.72</v>
      </c>
    </row>
    <row r="39" spans="1:27" x14ac:dyDescent="0.25">
      <c r="A39" t="s">
        <v>2461</v>
      </c>
      <c r="B39">
        <v>836219.15</v>
      </c>
      <c r="C39">
        <v>213080.04</v>
      </c>
      <c r="D39">
        <v>54845</v>
      </c>
      <c r="E39">
        <v>473805.46</v>
      </c>
      <c r="F39">
        <v>528184.65</v>
      </c>
      <c r="G39">
        <v>36084.949999999997</v>
      </c>
      <c r="H39">
        <v>7200</v>
      </c>
      <c r="J39">
        <v>0</v>
      </c>
      <c r="K39">
        <v>20980.880000000001</v>
      </c>
      <c r="M39">
        <v>458734.05</v>
      </c>
      <c r="N39">
        <v>1814650.86</v>
      </c>
      <c r="O39">
        <v>478121.89</v>
      </c>
      <c r="P39">
        <v>2065.12</v>
      </c>
      <c r="R39">
        <v>1318259.4099999999</v>
      </c>
      <c r="S39">
        <v>3500</v>
      </c>
      <c r="T39">
        <v>1499275.41</v>
      </c>
      <c r="W39">
        <v>406425.37</v>
      </c>
      <c r="X39">
        <v>127762.08</v>
      </c>
    </row>
    <row r="40" spans="1:27" x14ac:dyDescent="0.25">
      <c r="A40" t="s">
        <v>2462</v>
      </c>
      <c r="B40">
        <v>95726.59</v>
      </c>
      <c r="C40">
        <v>113080.3</v>
      </c>
      <c r="D40">
        <v>62483.74</v>
      </c>
      <c r="E40">
        <v>954860.49</v>
      </c>
      <c r="F40">
        <v>62094.73</v>
      </c>
      <c r="G40">
        <v>14867.52</v>
      </c>
      <c r="H40">
        <v>7200</v>
      </c>
      <c r="J40">
        <v>62838.97</v>
      </c>
      <c r="M40">
        <v>-370287.17</v>
      </c>
      <c r="N40">
        <v>1633793.05</v>
      </c>
      <c r="O40">
        <v>580817.16</v>
      </c>
      <c r="R40">
        <v>1020955</v>
      </c>
      <c r="S40">
        <v>3000</v>
      </c>
      <c r="T40">
        <v>1272708</v>
      </c>
      <c r="W40">
        <v>316663.88</v>
      </c>
      <c r="X40">
        <v>75566.8</v>
      </c>
    </row>
    <row r="41" spans="1:27" x14ac:dyDescent="0.25">
      <c r="A41" t="s">
        <v>2463</v>
      </c>
      <c r="B41">
        <v>396228.15</v>
      </c>
      <c r="C41">
        <v>173720.23</v>
      </c>
      <c r="D41">
        <v>19952</v>
      </c>
      <c r="E41">
        <v>1038156.81</v>
      </c>
      <c r="F41">
        <v>131084.81</v>
      </c>
      <c r="G41">
        <v>17548.09</v>
      </c>
      <c r="H41">
        <v>7900</v>
      </c>
      <c r="J41">
        <v>1097.71</v>
      </c>
      <c r="K41">
        <v>17916.78</v>
      </c>
      <c r="M41">
        <v>1555326.66</v>
      </c>
      <c r="N41">
        <v>174893.33</v>
      </c>
      <c r="O41">
        <v>484788.56</v>
      </c>
      <c r="P41">
        <v>2083.3000000000002</v>
      </c>
      <c r="R41">
        <v>764802.5</v>
      </c>
      <c r="T41">
        <v>936197.5</v>
      </c>
      <c r="V41">
        <v>632</v>
      </c>
      <c r="W41">
        <v>250135.62</v>
      </c>
      <c r="X41">
        <v>80249.81</v>
      </c>
    </row>
    <row r="42" spans="1:27" x14ac:dyDescent="0.25">
      <c r="A42" t="s">
        <v>2464</v>
      </c>
      <c r="B42">
        <v>514240.85</v>
      </c>
      <c r="C42">
        <v>301672.78999999998</v>
      </c>
      <c r="D42">
        <v>109148.65</v>
      </c>
      <c r="E42">
        <v>1168838.48</v>
      </c>
      <c r="F42">
        <v>110481.52</v>
      </c>
      <c r="G42">
        <v>57248.69</v>
      </c>
      <c r="H42">
        <v>85700</v>
      </c>
      <c r="J42">
        <v>2869.23</v>
      </c>
      <c r="K42">
        <v>402459.33</v>
      </c>
      <c r="M42">
        <v>198520.21</v>
      </c>
      <c r="N42">
        <v>1781475.04</v>
      </c>
      <c r="O42">
        <v>900098.53</v>
      </c>
      <c r="P42">
        <v>11929.73</v>
      </c>
      <c r="R42">
        <v>986386.11</v>
      </c>
      <c r="S42">
        <v>2500</v>
      </c>
      <c r="T42">
        <v>1292353.1100000001</v>
      </c>
      <c r="W42">
        <v>781449.07</v>
      </c>
      <c r="X42">
        <v>151002.4</v>
      </c>
    </row>
    <row r="43" spans="1:27" x14ac:dyDescent="0.25">
      <c r="A43" t="s">
        <v>2465</v>
      </c>
      <c r="B43">
        <v>710868.75</v>
      </c>
      <c r="C43">
        <v>185729.06</v>
      </c>
      <c r="D43">
        <v>39701.870000000003</v>
      </c>
      <c r="E43">
        <v>1366152.64</v>
      </c>
      <c r="F43">
        <v>389824.11</v>
      </c>
      <c r="G43">
        <v>23845.24</v>
      </c>
      <c r="H43">
        <v>7200</v>
      </c>
      <c r="J43">
        <v>181.22</v>
      </c>
      <c r="M43">
        <v>-54747.54</v>
      </c>
      <c r="N43">
        <v>1769380.27</v>
      </c>
      <c r="O43">
        <v>1709165.93</v>
      </c>
      <c r="R43">
        <v>971556</v>
      </c>
      <c r="S43">
        <v>4510</v>
      </c>
      <c r="T43">
        <v>1264421</v>
      </c>
      <c r="W43">
        <v>414640.19</v>
      </c>
      <c r="X43">
        <v>59753.5</v>
      </c>
    </row>
    <row r="44" spans="1:27" x14ac:dyDescent="0.25">
      <c r="A44" t="s">
        <v>2466</v>
      </c>
      <c r="B44">
        <v>329235.61</v>
      </c>
      <c r="C44">
        <v>94337.19</v>
      </c>
      <c r="D44">
        <v>3000</v>
      </c>
      <c r="E44">
        <v>900474.76</v>
      </c>
      <c r="F44">
        <v>215850.39</v>
      </c>
      <c r="G44">
        <v>19249.73</v>
      </c>
      <c r="H44">
        <v>7200</v>
      </c>
      <c r="J44">
        <v>100</v>
      </c>
      <c r="M44">
        <v>-1040171.64</v>
      </c>
      <c r="N44">
        <v>2854151.72</v>
      </c>
      <c r="O44">
        <v>394271.29</v>
      </c>
      <c r="P44">
        <v>98000</v>
      </c>
      <c r="R44">
        <v>719115.5</v>
      </c>
      <c r="S44">
        <v>3000</v>
      </c>
      <c r="T44">
        <v>919239.5</v>
      </c>
      <c r="W44">
        <v>440135.89</v>
      </c>
      <c r="X44">
        <v>152643.26</v>
      </c>
    </row>
    <row r="45" spans="1:27" x14ac:dyDescent="0.25">
      <c r="A45" t="s">
        <v>2467</v>
      </c>
      <c r="B45">
        <v>154331.12</v>
      </c>
      <c r="C45">
        <v>62402.15</v>
      </c>
      <c r="D45">
        <v>13109.07</v>
      </c>
      <c r="E45">
        <v>398589.8</v>
      </c>
      <c r="F45">
        <v>59720.99</v>
      </c>
      <c r="G45">
        <v>19625.95</v>
      </c>
      <c r="H45">
        <v>23500</v>
      </c>
      <c r="J45">
        <v>224.29</v>
      </c>
      <c r="M45">
        <v>-855757.13</v>
      </c>
      <c r="N45">
        <v>1653756.5</v>
      </c>
      <c r="O45">
        <v>394038.27</v>
      </c>
      <c r="R45">
        <v>587804.22</v>
      </c>
      <c r="S45">
        <v>4500</v>
      </c>
      <c r="T45">
        <v>787045.22</v>
      </c>
      <c r="W45">
        <v>326889.34999999998</v>
      </c>
      <c r="X45">
        <v>25604.400000000001</v>
      </c>
    </row>
    <row r="46" spans="1:27" x14ac:dyDescent="0.25">
      <c r="A46" t="s">
        <v>2468</v>
      </c>
      <c r="B46">
        <v>398550.86</v>
      </c>
      <c r="C46">
        <v>306591.87</v>
      </c>
      <c r="D46">
        <v>14599.28</v>
      </c>
      <c r="E46">
        <v>369493.75</v>
      </c>
      <c r="F46">
        <v>412812</v>
      </c>
      <c r="G46">
        <v>748.8</v>
      </c>
      <c r="H46">
        <v>9901.9699999999993</v>
      </c>
      <c r="J46">
        <v>198.13</v>
      </c>
      <c r="M46">
        <v>120062.2</v>
      </c>
      <c r="N46">
        <v>1474437.8</v>
      </c>
      <c r="O46">
        <v>461759.45</v>
      </c>
      <c r="P46">
        <v>18000</v>
      </c>
      <c r="R46">
        <v>583450</v>
      </c>
      <c r="S46">
        <v>39000</v>
      </c>
      <c r="T46">
        <v>727894</v>
      </c>
      <c r="W46">
        <v>366924.78</v>
      </c>
      <c r="X46">
        <v>110691.81</v>
      </c>
    </row>
    <row r="47" spans="1:27" x14ac:dyDescent="0.25">
      <c r="A47" t="s">
        <v>2469</v>
      </c>
      <c r="B47">
        <v>808121.21</v>
      </c>
      <c r="C47">
        <v>161935.04999999999</v>
      </c>
      <c r="D47">
        <v>44651.79</v>
      </c>
      <c r="E47">
        <v>1073053.8999999999</v>
      </c>
      <c r="F47">
        <v>76996.320000000007</v>
      </c>
      <c r="G47">
        <v>113231.74</v>
      </c>
      <c r="H47">
        <v>10350</v>
      </c>
      <c r="J47">
        <v>45.08</v>
      </c>
      <c r="M47">
        <v>-196566.65</v>
      </c>
      <c r="N47">
        <v>2017007.85</v>
      </c>
      <c r="O47">
        <v>649216.09</v>
      </c>
      <c r="P47">
        <v>474000</v>
      </c>
      <c r="Q47">
        <v>1686.36</v>
      </c>
      <c r="R47">
        <v>1107040</v>
      </c>
      <c r="S47">
        <v>2000</v>
      </c>
      <c r="T47">
        <v>1509009</v>
      </c>
      <c r="U47">
        <v>468</v>
      </c>
      <c r="W47">
        <v>413655.92</v>
      </c>
      <c r="X47">
        <v>90119.28</v>
      </c>
    </row>
    <row r="48" spans="1:27" x14ac:dyDescent="0.25">
      <c r="A48" t="s">
        <v>2470</v>
      </c>
      <c r="B48">
        <v>550957.88</v>
      </c>
      <c r="C48">
        <v>31514.54</v>
      </c>
      <c r="D48">
        <v>34521.279999999999</v>
      </c>
      <c r="E48">
        <v>876805.25</v>
      </c>
      <c r="F48">
        <v>64261.86</v>
      </c>
      <c r="G48">
        <v>35195.440000000002</v>
      </c>
      <c r="H48">
        <v>7200</v>
      </c>
      <c r="J48">
        <v>0</v>
      </c>
      <c r="M48">
        <v>1099574.6299999999</v>
      </c>
      <c r="N48">
        <v>216270.07999999999</v>
      </c>
      <c r="O48">
        <v>552494.73</v>
      </c>
      <c r="P48">
        <v>204000</v>
      </c>
      <c r="R48">
        <v>448735</v>
      </c>
      <c r="S48">
        <v>1500</v>
      </c>
      <c r="T48">
        <v>640898</v>
      </c>
      <c r="W48">
        <v>304274.75</v>
      </c>
      <c r="X48">
        <v>61736.32</v>
      </c>
    </row>
    <row r="49" spans="1:27" x14ac:dyDescent="0.25">
      <c r="A49" t="s">
        <v>2471</v>
      </c>
      <c r="B49">
        <v>833558.99</v>
      </c>
      <c r="C49">
        <v>243485.75</v>
      </c>
      <c r="D49">
        <v>93015.5</v>
      </c>
      <c r="E49">
        <v>996378.96</v>
      </c>
      <c r="F49">
        <v>198963.61</v>
      </c>
      <c r="G49">
        <v>14821.4</v>
      </c>
      <c r="H49">
        <v>44200</v>
      </c>
      <c r="J49">
        <v>6943</v>
      </c>
      <c r="K49">
        <v>254339.57</v>
      </c>
      <c r="M49">
        <v>-150750.65</v>
      </c>
      <c r="N49">
        <v>2076002.99</v>
      </c>
      <c r="O49">
        <v>1119703.18</v>
      </c>
      <c r="P49">
        <v>4581.9799999999996</v>
      </c>
      <c r="R49">
        <v>1016467.5</v>
      </c>
      <c r="S49">
        <v>4500</v>
      </c>
      <c r="T49">
        <v>1377227.5</v>
      </c>
      <c r="W49">
        <v>534984.4</v>
      </c>
      <c r="X49">
        <v>113194.26</v>
      </c>
    </row>
    <row r="50" spans="1:27" x14ac:dyDescent="0.25">
      <c r="A50" t="s">
        <v>2472</v>
      </c>
      <c r="B50">
        <v>535169.54</v>
      </c>
      <c r="C50">
        <v>232556.08</v>
      </c>
      <c r="D50">
        <v>24189.58</v>
      </c>
      <c r="E50">
        <v>515701.92</v>
      </c>
      <c r="F50">
        <v>83</v>
      </c>
      <c r="G50">
        <v>101915.68</v>
      </c>
      <c r="H50">
        <v>22400</v>
      </c>
      <c r="J50">
        <v>1681</v>
      </c>
      <c r="M50">
        <v>-1423053.91</v>
      </c>
      <c r="N50">
        <v>2700044.99</v>
      </c>
      <c r="O50">
        <v>671159.99</v>
      </c>
      <c r="R50">
        <v>877924.5</v>
      </c>
      <c r="S50">
        <v>1500</v>
      </c>
      <c r="T50">
        <v>1056094.5</v>
      </c>
      <c r="W50">
        <v>566163.94999999995</v>
      </c>
      <c r="X50">
        <v>23613.68</v>
      </c>
    </row>
    <row r="51" spans="1:27" x14ac:dyDescent="0.25">
      <c r="A51" t="s">
        <v>2473</v>
      </c>
      <c r="B51">
        <v>315234.34999999998</v>
      </c>
      <c r="C51">
        <v>270294.12</v>
      </c>
      <c r="D51">
        <v>31943.77</v>
      </c>
      <c r="E51">
        <v>606384.35</v>
      </c>
      <c r="F51">
        <v>3575.47</v>
      </c>
      <c r="G51">
        <v>18094.77</v>
      </c>
      <c r="H51">
        <v>9267.74</v>
      </c>
      <c r="J51">
        <v>1233.3800000000001</v>
      </c>
      <c r="K51">
        <v>37626.019999999997</v>
      </c>
      <c r="M51">
        <v>-503128.2</v>
      </c>
      <c r="N51">
        <v>1671717.03</v>
      </c>
      <c r="O51">
        <v>463500.22</v>
      </c>
      <c r="P51">
        <v>1685.61</v>
      </c>
      <c r="R51">
        <v>618894.5</v>
      </c>
      <c r="S51">
        <v>6000</v>
      </c>
      <c r="T51">
        <v>756667.5</v>
      </c>
      <c r="W51">
        <v>313552.21999999997</v>
      </c>
      <c r="X51">
        <v>27239.29</v>
      </c>
    </row>
    <row r="52" spans="1:27" x14ac:dyDescent="0.25">
      <c r="A52" t="s">
        <v>2474</v>
      </c>
      <c r="B52">
        <v>345987.5</v>
      </c>
      <c r="C52">
        <v>250524.63</v>
      </c>
      <c r="D52">
        <v>45595.45</v>
      </c>
      <c r="E52">
        <v>717610.36</v>
      </c>
      <c r="F52">
        <v>229466.02</v>
      </c>
      <c r="G52">
        <v>27572.29</v>
      </c>
      <c r="H52">
        <v>7200</v>
      </c>
      <c r="J52">
        <v>21.58</v>
      </c>
      <c r="M52">
        <v>883805.17</v>
      </c>
      <c r="N52">
        <v>579857.57999999996</v>
      </c>
      <c r="O52">
        <v>852738.85</v>
      </c>
      <c r="Q52">
        <v>1091.0899999999999</v>
      </c>
      <c r="R52">
        <v>619000</v>
      </c>
      <c r="S52">
        <v>2500</v>
      </c>
      <c r="T52">
        <v>795000</v>
      </c>
      <c r="U52">
        <v>6000</v>
      </c>
      <c r="W52">
        <v>496195.25</v>
      </c>
      <c r="X52">
        <v>87407.35</v>
      </c>
    </row>
    <row r="53" spans="1:27" x14ac:dyDescent="0.25">
      <c r="A53" t="s">
        <v>2475</v>
      </c>
      <c r="B53">
        <v>167443.44</v>
      </c>
      <c r="C53">
        <v>254016.72</v>
      </c>
      <c r="D53">
        <v>48524.59</v>
      </c>
      <c r="E53">
        <v>1212132.25</v>
      </c>
      <c r="F53">
        <v>76629.75</v>
      </c>
      <c r="G53">
        <v>31832.23</v>
      </c>
      <c r="H53">
        <v>6000</v>
      </c>
      <c r="J53">
        <v>971.59</v>
      </c>
      <c r="M53">
        <v>1277437.3500000001</v>
      </c>
      <c r="N53">
        <v>446722.69</v>
      </c>
      <c r="O53">
        <v>454514.63</v>
      </c>
      <c r="Q53">
        <v>837.03</v>
      </c>
      <c r="R53">
        <v>600932.5</v>
      </c>
      <c r="S53">
        <v>4200</v>
      </c>
      <c r="T53">
        <v>747715.5</v>
      </c>
      <c r="W53">
        <v>249272.53</v>
      </c>
      <c r="X53">
        <v>67713.240000000005</v>
      </c>
    </row>
    <row r="54" spans="1:27" x14ac:dyDescent="0.25">
      <c r="A54" t="s">
        <v>2476</v>
      </c>
      <c r="B54">
        <v>295352.99</v>
      </c>
      <c r="C54">
        <v>0</v>
      </c>
      <c r="D54">
        <v>60739.17</v>
      </c>
      <c r="E54">
        <v>4</v>
      </c>
      <c r="F54">
        <v>969117.38</v>
      </c>
      <c r="G54">
        <v>17775</v>
      </c>
      <c r="H54">
        <v>29797.24</v>
      </c>
      <c r="J54">
        <v>0</v>
      </c>
      <c r="M54">
        <v>232763.29</v>
      </c>
      <c r="N54">
        <v>1557377.06</v>
      </c>
      <c r="O54">
        <v>300258.42</v>
      </c>
      <c r="P54">
        <v>10000</v>
      </c>
      <c r="R54">
        <v>644298.74</v>
      </c>
      <c r="S54">
        <v>39080</v>
      </c>
      <c r="T54">
        <v>835217.74</v>
      </c>
      <c r="W54">
        <v>390641.67</v>
      </c>
      <c r="X54">
        <v>280276.8</v>
      </c>
    </row>
    <row r="55" spans="1:27" x14ac:dyDescent="0.25">
      <c r="A55" t="s">
        <v>2477</v>
      </c>
      <c r="B55">
        <v>33085.839999999997</v>
      </c>
      <c r="C55">
        <v>0</v>
      </c>
      <c r="D55">
        <v>53776.38</v>
      </c>
      <c r="E55">
        <v>785238</v>
      </c>
      <c r="F55">
        <v>1231499.1499999999</v>
      </c>
      <c r="H55">
        <v>5000</v>
      </c>
      <c r="J55">
        <v>0</v>
      </c>
      <c r="M55">
        <v>1309172.1200000001</v>
      </c>
      <c r="N55">
        <v>1296912.72</v>
      </c>
      <c r="O55">
        <v>392485.44</v>
      </c>
      <c r="R55">
        <v>695065</v>
      </c>
      <c r="S55">
        <v>163.41</v>
      </c>
      <c r="T55">
        <v>905937</v>
      </c>
      <c r="W55">
        <v>355397.63</v>
      </c>
      <c r="X55">
        <v>333864.69</v>
      </c>
    </row>
    <row r="56" spans="1:27" x14ac:dyDescent="0.25">
      <c r="A56" t="s">
        <v>2478</v>
      </c>
      <c r="B56">
        <v>280768.24</v>
      </c>
      <c r="C56">
        <v>0</v>
      </c>
      <c r="D56">
        <v>41834.050000000003</v>
      </c>
      <c r="E56">
        <v>355857.77</v>
      </c>
      <c r="F56">
        <v>1019542.15</v>
      </c>
      <c r="G56">
        <v>3390</v>
      </c>
      <c r="H56">
        <v>38085.64</v>
      </c>
      <c r="J56">
        <v>22.43</v>
      </c>
      <c r="M56">
        <v>612235.74</v>
      </c>
      <c r="N56">
        <v>1593000.06</v>
      </c>
      <c r="O56">
        <v>476281.85</v>
      </c>
      <c r="R56">
        <v>580930</v>
      </c>
      <c r="S56">
        <v>10000</v>
      </c>
      <c r="T56">
        <v>877697</v>
      </c>
      <c r="U56">
        <v>5920</v>
      </c>
      <c r="V56">
        <v>13398</v>
      </c>
      <c r="W56">
        <v>408842.52</v>
      </c>
      <c r="X56">
        <v>308801.99</v>
      </c>
      <c r="Y56">
        <v>1284</v>
      </c>
    </row>
    <row r="57" spans="1:27" x14ac:dyDescent="0.25">
      <c r="A57" t="s">
        <v>2479</v>
      </c>
      <c r="B57">
        <v>691569.16</v>
      </c>
      <c r="C57">
        <v>0</v>
      </c>
      <c r="D57">
        <v>24309.81</v>
      </c>
      <c r="E57">
        <v>2</v>
      </c>
      <c r="F57">
        <v>1059629.27</v>
      </c>
      <c r="G57">
        <v>0</v>
      </c>
      <c r="H57">
        <v>28512.05</v>
      </c>
      <c r="J57">
        <v>34.020000000000003</v>
      </c>
      <c r="M57">
        <v>847170.2</v>
      </c>
      <c r="N57">
        <v>1262256.71</v>
      </c>
      <c r="O57">
        <v>593634.25</v>
      </c>
      <c r="R57">
        <v>1046577.7</v>
      </c>
      <c r="S57">
        <v>5940</v>
      </c>
      <c r="T57">
        <v>1234292.7</v>
      </c>
      <c r="U57">
        <v>6640</v>
      </c>
      <c r="V57">
        <v>9671</v>
      </c>
      <c r="W57">
        <v>349943.06</v>
      </c>
      <c r="X57">
        <v>294419.93</v>
      </c>
      <c r="Y57">
        <v>75348</v>
      </c>
      <c r="AA57">
        <v>38300</v>
      </c>
    </row>
    <row r="58" spans="1:27" x14ac:dyDescent="0.25">
      <c r="A58" t="s">
        <v>2480</v>
      </c>
      <c r="B58">
        <v>83919.87</v>
      </c>
      <c r="C58">
        <v>0</v>
      </c>
      <c r="D58">
        <v>21670.080000000002</v>
      </c>
      <c r="E58">
        <v>3</v>
      </c>
      <c r="F58">
        <v>1607308.32</v>
      </c>
      <c r="G58">
        <v>0</v>
      </c>
      <c r="H58">
        <v>35264.870000000003</v>
      </c>
      <c r="J58">
        <v>41.03</v>
      </c>
      <c r="M58">
        <v>-28854.69</v>
      </c>
      <c r="N58">
        <v>2075132.5</v>
      </c>
      <c r="O58">
        <v>215700.27</v>
      </c>
      <c r="R58">
        <v>521132.5</v>
      </c>
      <c r="S58">
        <v>1500</v>
      </c>
      <c r="T58">
        <v>619852.5</v>
      </c>
      <c r="U58">
        <v>2884</v>
      </c>
      <c r="V58">
        <v>1200</v>
      </c>
      <c r="W58">
        <v>162146.23999999999</v>
      </c>
      <c r="X58">
        <v>320932.46999999997</v>
      </c>
    </row>
    <row r="59" spans="1:27" x14ac:dyDescent="0.25">
      <c r="A59" t="s">
        <v>2481</v>
      </c>
      <c r="B59">
        <v>422781.67</v>
      </c>
      <c r="C59">
        <v>0</v>
      </c>
      <c r="D59">
        <v>74156.600000000006</v>
      </c>
      <c r="E59">
        <v>9690.33</v>
      </c>
      <c r="F59">
        <v>891165.11</v>
      </c>
      <c r="G59">
        <v>2450</v>
      </c>
      <c r="H59">
        <v>44027</v>
      </c>
      <c r="J59">
        <v>170.83</v>
      </c>
      <c r="M59">
        <v>-1562471.56</v>
      </c>
      <c r="N59">
        <v>3409443.43</v>
      </c>
      <c r="O59">
        <v>287886.77</v>
      </c>
      <c r="R59">
        <v>198135</v>
      </c>
      <c r="S59">
        <v>76908</v>
      </c>
      <c r="T59">
        <v>370070</v>
      </c>
      <c r="U59">
        <v>2400</v>
      </c>
      <c r="V59">
        <v>5736</v>
      </c>
      <c r="W59">
        <v>383799.6</v>
      </c>
      <c r="X59">
        <v>295466.15999999997</v>
      </c>
      <c r="Y59">
        <v>1284</v>
      </c>
    </row>
    <row r="60" spans="1:27" x14ac:dyDescent="0.25">
      <c r="A60" t="s">
        <v>2482</v>
      </c>
      <c r="B60">
        <v>751120.14</v>
      </c>
      <c r="C60">
        <v>0</v>
      </c>
      <c r="D60">
        <v>25602.55</v>
      </c>
      <c r="E60">
        <v>1286410.03</v>
      </c>
      <c r="F60">
        <v>109412.16</v>
      </c>
      <c r="H60">
        <v>5000</v>
      </c>
      <c r="I60">
        <v>216000</v>
      </c>
      <c r="J60">
        <v>1744</v>
      </c>
      <c r="L60">
        <v>1376328.77</v>
      </c>
      <c r="M60">
        <v>193978.63</v>
      </c>
      <c r="N60">
        <v>280935.62</v>
      </c>
      <c r="O60">
        <v>501811.16</v>
      </c>
      <c r="P60">
        <v>330000</v>
      </c>
      <c r="R60">
        <v>743795.5</v>
      </c>
      <c r="S60">
        <v>3896.28</v>
      </c>
      <c r="T60">
        <v>890556.5</v>
      </c>
      <c r="U60">
        <v>17735</v>
      </c>
      <c r="W60">
        <v>494939.73</v>
      </c>
      <c r="X60">
        <v>77713.850000000006</v>
      </c>
    </row>
    <row r="61" spans="1:27" x14ac:dyDescent="0.25">
      <c r="A61" t="s">
        <v>2483</v>
      </c>
      <c r="B61">
        <v>842823.84</v>
      </c>
      <c r="C61">
        <v>0</v>
      </c>
      <c r="D61">
        <v>40748.04</v>
      </c>
      <c r="E61">
        <v>657996.24</v>
      </c>
      <c r="F61">
        <v>199370.91</v>
      </c>
      <c r="H61">
        <v>5000</v>
      </c>
      <c r="J61">
        <v>3237.15</v>
      </c>
      <c r="L61">
        <v>1461315.35</v>
      </c>
      <c r="M61">
        <v>161051.85</v>
      </c>
      <c r="N61">
        <v>179132.84</v>
      </c>
      <c r="O61">
        <v>1135926.54</v>
      </c>
      <c r="P61">
        <v>124530</v>
      </c>
      <c r="R61">
        <v>1210513.5</v>
      </c>
      <c r="S61">
        <v>5100</v>
      </c>
      <c r="T61">
        <v>1464658.5</v>
      </c>
      <c r="U61">
        <v>9524</v>
      </c>
      <c r="W61">
        <v>806716.05</v>
      </c>
      <c r="X61">
        <v>261969.65</v>
      </c>
      <c r="AA61">
        <v>2000</v>
      </c>
    </row>
    <row r="62" spans="1:27" x14ac:dyDescent="0.25">
      <c r="A62" t="s">
        <v>2484</v>
      </c>
      <c r="B62">
        <v>334418.09999999998</v>
      </c>
      <c r="C62">
        <v>0</v>
      </c>
      <c r="D62">
        <v>41382.42</v>
      </c>
      <c r="E62">
        <v>9</v>
      </c>
      <c r="F62">
        <v>114127.06</v>
      </c>
      <c r="H62">
        <v>5000</v>
      </c>
      <c r="J62">
        <v>50</v>
      </c>
      <c r="L62">
        <v>-2326485</v>
      </c>
      <c r="M62">
        <v>146447.34</v>
      </c>
      <c r="N62">
        <v>2768470.84</v>
      </c>
      <c r="O62">
        <v>568431.30000000005</v>
      </c>
      <c r="R62">
        <v>621568.15</v>
      </c>
      <c r="T62">
        <v>852794.15</v>
      </c>
      <c r="W62">
        <v>400763.3</v>
      </c>
      <c r="X62">
        <v>39988.6</v>
      </c>
    </row>
    <row r="63" spans="1:27" x14ac:dyDescent="0.25">
      <c r="A63" t="s">
        <v>2485</v>
      </c>
      <c r="B63">
        <v>563574.38</v>
      </c>
      <c r="C63">
        <v>0</v>
      </c>
      <c r="D63">
        <v>25133.81</v>
      </c>
      <c r="E63">
        <v>140673.64000000001</v>
      </c>
      <c r="F63">
        <v>405548.5</v>
      </c>
      <c r="H63">
        <v>5000</v>
      </c>
      <c r="J63">
        <v>2660.72</v>
      </c>
      <c r="L63">
        <v>-1110684.95</v>
      </c>
      <c r="M63">
        <v>123762.69</v>
      </c>
      <c r="N63">
        <v>2027508.56</v>
      </c>
      <c r="O63">
        <v>657501.49</v>
      </c>
      <c r="P63">
        <v>432000</v>
      </c>
      <c r="R63">
        <v>507233.5</v>
      </c>
      <c r="S63">
        <v>15000</v>
      </c>
      <c r="T63">
        <v>701609.5</v>
      </c>
      <c r="U63">
        <v>7504</v>
      </c>
      <c r="W63">
        <v>716425.45</v>
      </c>
      <c r="X63">
        <v>99512.73</v>
      </c>
    </row>
    <row r="64" spans="1:27" x14ac:dyDescent="0.25">
      <c r="A64" t="s">
        <v>2486</v>
      </c>
      <c r="B64">
        <v>789748.6</v>
      </c>
      <c r="C64">
        <v>0</v>
      </c>
      <c r="D64">
        <v>82500.55</v>
      </c>
      <c r="E64">
        <v>1431849.36</v>
      </c>
      <c r="F64">
        <v>191586.82</v>
      </c>
      <c r="H64">
        <v>5500</v>
      </c>
      <c r="J64">
        <v>83800</v>
      </c>
      <c r="L64">
        <v>2521374.81</v>
      </c>
      <c r="M64">
        <v>183042.66</v>
      </c>
      <c r="N64">
        <v>179132.84</v>
      </c>
      <c r="O64">
        <v>568901.68000000005</v>
      </c>
      <c r="R64">
        <v>152176.5</v>
      </c>
      <c r="T64">
        <v>428245.5</v>
      </c>
      <c r="U64">
        <v>27712</v>
      </c>
      <c r="W64">
        <v>638264.24</v>
      </c>
      <c r="X64">
        <v>104021.42</v>
      </c>
    </row>
    <row r="65" spans="1:27" x14ac:dyDescent="0.25">
      <c r="A65" t="s">
        <v>2487</v>
      </c>
      <c r="B65">
        <v>991273.86</v>
      </c>
      <c r="C65">
        <v>67426.5</v>
      </c>
      <c r="D65">
        <v>9673.1</v>
      </c>
      <c r="E65">
        <v>1119321.2</v>
      </c>
      <c r="F65">
        <v>336684.29</v>
      </c>
      <c r="G65">
        <v>4500</v>
      </c>
      <c r="H65">
        <v>43000</v>
      </c>
      <c r="J65">
        <v>2786.21</v>
      </c>
      <c r="M65">
        <v>-258505.68</v>
      </c>
      <c r="N65">
        <v>2752937.45</v>
      </c>
      <c r="O65">
        <v>258166</v>
      </c>
      <c r="P65">
        <v>395620</v>
      </c>
      <c r="R65">
        <v>1178077</v>
      </c>
      <c r="S65">
        <v>19250</v>
      </c>
      <c r="T65">
        <v>1270662</v>
      </c>
      <c r="U65">
        <v>640</v>
      </c>
      <c r="V65">
        <v>128</v>
      </c>
      <c r="W65">
        <v>420876.81</v>
      </c>
      <c r="X65">
        <v>154145.22</v>
      </c>
      <c r="AA65">
        <v>25000</v>
      </c>
    </row>
    <row r="66" spans="1:27" x14ac:dyDescent="0.25">
      <c r="A66" t="s">
        <v>2488</v>
      </c>
      <c r="B66">
        <v>434217.94</v>
      </c>
      <c r="C66">
        <v>0</v>
      </c>
      <c r="D66">
        <v>71473.289999999994</v>
      </c>
      <c r="E66">
        <v>358313.96</v>
      </c>
      <c r="F66">
        <v>326195.84000000003</v>
      </c>
      <c r="G66">
        <v>0</v>
      </c>
      <c r="H66">
        <v>0</v>
      </c>
      <c r="J66">
        <v>1847</v>
      </c>
      <c r="M66">
        <v>-1806050.47</v>
      </c>
      <c r="N66">
        <v>3437556.74</v>
      </c>
      <c r="O66">
        <v>285734.39</v>
      </c>
      <c r="R66">
        <v>860208</v>
      </c>
      <c r="S66">
        <v>10000</v>
      </c>
      <c r="T66">
        <v>1104690</v>
      </c>
      <c r="U66">
        <v>800</v>
      </c>
      <c r="V66">
        <v>2008</v>
      </c>
      <c r="W66">
        <v>317626.40000000002</v>
      </c>
      <c r="X66">
        <v>148970.23000000001</v>
      </c>
      <c r="AA66">
        <v>25000</v>
      </c>
    </row>
    <row r="67" spans="1:27" x14ac:dyDescent="0.25">
      <c r="A67" t="s">
        <v>2489</v>
      </c>
      <c r="B67">
        <v>757430.03</v>
      </c>
      <c r="C67">
        <v>0</v>
      </c>
      <c r="D67">
        <v>72932</v>
      </c>
      <c r="E67">
        <v>1131565.43</v>
      </c>
      <c r="F67">
        <v>321272.71000000002</v>
      </c>
      <c r="G67">
        <v>0</v>
      </c>
      <c r="H67">
        <v>0</v>
      </c>
      <c r="J67">
        <v>17149.29</v>
      </c>
      <c r="M67">
        <v>1808880.81</v>
      </c>
      <c r="N67">
        <v>785641.8</v>
      </c>
      <c r="O67">
        <v>274644.15000000002</v>
      </c>
      <c r="R67">
        <v>1157356.5</v>
      </c>
      <c r="S67">
        <v>10000</v>
      </c>
      <c r="T67">
        <v>1287464.5</v>
      </c>
      <c r="U67">
        <v>4480</v>
      </c>
      <c r="V67">
        <v>20898</v>
      </c>
      <c r="W67">
        <v>329926.98</v>
      </c>
      <c r="X67">
        <v>102702.9</v>
      </c>
      <c r="AA67">
        <v>25000</v>
      </c>
    </row>
    <row r="68" spans="1:27" x14ac:dyDescent="0.25">
      <c r="A68" t="s">
        <v>2490</v>
      </c>
      <c r="B68">
        <v>527180.63</v>
      </c>
      <c r="C68">
        <v>0</v>
      </c>
      <c r="D68">
        <v>28000</v>
      </c>
      <c r="E68">
        <v>255228.39</v>
      </c>
      <c r="F68">
        <v>188793.65</v>
      </c>
      <c r="H68">
        <v>3255</v>
      </c>
      <c r="J68">
        <v>411</v>
      </c>
      <c r="M68">
        <v>650537.31000000006</v>
      </c>
      <c r="O68">
        <v>1620819.17</v>
      </c>
      <c r="R68">
        <v>1189667.5</v>
      </c>
      <c r="T68">
        <v>1712959.5</v>
      </c>
      <c r="U68">
        <v>640</v>
      </c>
      <c r="V68">
        <v>5440</v>
      </c>
      <c r="W68">
        <v>629554.68000000005</v>
      </c>
      <c r="X68">
        <v>47656.13</v>
      </c>
      <c r="AA68">
        <v>69237</v>
      </c>
    </row>
    <row r="69" spans="1:27" x14ac:dyDescent="0.25">
      <c r="A69" t="s">
        <v>2491</v>
      </c>
      <c r="B69">
        <v>603564.51</v>
      </c>
      <c r="C69">
        <v>0</v>
      </c>
      <c r="D69">
        <v>29863.64</v>
      </c>
      <c r="E69">
        <v>1177952.56</v>
      </c>
      <c r="F69">
        <v>256922.13</v>
      </c>
      <c r="J69">
        <v>4867.28</v>
      </c>
      <c r="M69">
        <v>1893140.19</v>
      </c>
      <c r="O69">
        <v>1001354.18</v>
      </c>
      <c r="Q69">
        <v>2459.77</v>
      </c>
      <c r="R69">
        <v>598150</v>
      </c>
      <c r="T69">
        <v>832658</v>
      </c>
      <c r="W69">
        <v>404767.14</v>
      </c>
      <c r="X69">
        <v>105621.94</v>
      </c>
      <c r="AA69">
        <v>88621.5</v>
      </c>
    </row>
    <row r="70" spans="1:27" x14ac:dyDescent="0.25">
      <c r="A70" t="s">
        <v>2492</v>
      </c>
      <c r="B70">
        <v>724977.63</v>
      </c>
      <c r="C70">
        <v>0</v>
      </c>
      <c r="D70">
        <v>47173.4</v>
      </c>
      <c r="E70">
        <v>111144.56</v>
      </c>
      <c r="F70">
        <v>117409.65</v>
      </c>
      <c r="J70">
        <v>271.60000000000002</v>
      </c>
      <c r="M70">
        <v>456485.68</v>
      </c>
      <c r="O70">
        <v>1945920.61</v>
      </c>
      <c r="R70">
        <v>1231214.51</v>
      </c>
      <c r="T70">
        <v>1471819.51</v>
      </c>
      <c r="W70">
        <v>1032391.16</v>
      </c>
      <c r="X70">
        <v>65203.79</v>
      </c>
      <c r="AA70">
        <v>63772.7</v>
      </c>
    </row>
    <row r="71" spans="1:27" x14ac:dyDescent="0.25">
      <c r="A71" t="s">
        <v>2493</v>
      </c>
      <c r="B71">
        <v>1431691.66</v>
      </c>
      <c r="C71">
        <v>0</v>
      </c>
      <c r="D71">
        <v>26082.13</v>
      </c>
      <c r="E71">
        <v>1335489.68</v>
      </c>
      <c r="F71">
        <v>351776.21</v>
      </c>
      <c r="H71">
        <v>15680</v>
      </c>
      <c r="J71">
        <v>39.840000000000003</v>
      </c>
      <c r="M71">
        <v>2995519.38</v>
      </c>
      <c r="O71">
        <v>1368171.82</v>
      </c>
      <c r="Q71">
        <v>3887.46</v>
      </c>
      <c r="R71">
        <v>734041.37</v>
      </c>
      <c r="T71">
        <v>994116.37</v>
      </c>
      <c r="W71">
        <v>874707.13</v>
      </c>
      <c r="X71">
        <v>79011.19</v>
      </c>
      <c r="AA71">
        <v>24465.5</v>
      </c>
    </row>
    <row r="72" spans="1:27" x14ac:dyDescent="0.25">
      <c r="A72" t="s">
        <v>2494</v>
      </c>
      <c r="B72">
        <v>1460443.38</v>
      </c>
      <c r="C72">
        <v>0</v>
      </c>
      <c r="D72">
        <v>40000</v>
      </c>
      <c r="E72">
        <v>1752936.65</v>
      </c>
      <c r="F72">
        <v>340339.39</v>
      </c>
      <c r="I72">
        <v>13000</v>
      </c>
      <c r="J72">
        <v>2380</v>
      </c>
      <c r="M72">
        <v>3046973.39</v>
      </c>
      <c r="O72">
        <v>2311621.2999999998</v>
      </c>
      <c r="R72">
        <v>1946756.26</v>
      </c>
      <c r="T72">
        <v>2230466.2599999998</v>
      </c>
      <c r="U72">
        <v>1520</v>
      </c>
      <c r="V72">
        <v>1504</v>
      </c>
      <c r="W72">
        <v>1063063.99</v>
      </c>
      <c r="X72">
        <v>194636.78</v>
      </c>
      <c r="AA72">
        <v>235820.5</v>
      </c>
    </row>
    <row r="73" spans="1:27" x14ac:dyDescent="0.25">
      <c r="A73" t="s">
        <v>2495</v>
      </c>
      <c r="B73">
        <v>918507.43</v>
      </c>
      <c r="C73">
        <v>0</v>
      </c>
      <c r="D73">
        <v>14047.77</v>
      </c>
      <c r="E73">
        <v>479691.21</v>
      </c>
      <c r="F73">
        <v>301999.14</v>
      </c>
      <c r="J73">
        <v>2360</v>
      </c>
      <c r="M73">
        <v>1426639.13</v>
      </c>
      <c r="O73">
        <v>965130.72</v>
      </c>
      <c r="Q73">
        <v>1941.5</v>
      </c>
      <c r="R73">
        <v>515934.5</v>
      </c>
      <c r="T73">
        <v>691374.5</v>
      </c>
      <c r="W73">
        <v>416556.17</v>
      </c>
      <c r="X73">
        <v>63897.33</v>
      </c>
      <c r="AA73">
        <v>25932.3</v>
      </c>
    </row>
    <row r="74" spans="1:27" x14ac:dyDescent="0.25">
      <c r="A74" t="s">
        <v>2496</v>
      </c>
      <c r="B74">
        <v>786798.62</v>
      </c>
      <c r="C74">
        <v>0</v>
      </c>
      <c r="D74">
        <v>31375</v>
      </c>
      <c r="E74">
        <v>933585.22</v>
      </c>
      <c r="F74">
        <v>106625.57</v>
      </c>
      <c r="G74">
        <v>162</v>
      </c>
      <c r="H74">
        <v>4687.8100000000004</v>
      </c>
      <c r="J74">
        <v>23762.720000000001</v>
      </c>
      <c r="M74">
        <v>1651906.11</v>
      </c>
      <c r="O74">
        <v>1080543</v>
      </c>
      <c r="R74">
        <v>353164</v>
      </c>
      <c r="T74">
        <v>840304</v>
      </c>
      <c r="V74">
        <v>2351.84</v>
      </c>
      <c r="W74">
        <v>300909.89</v>
      </c>
      <c r="X74">
        <v>85379.5</v>
      </c>
      <c r="AA74">
        <v>26896</v>
      </c>
    </row>
    <row r="75" spans="1:27" x14ac:dyDescent="0.25">
      <c r="A75" t="s">
        <v>2497</v>
      </c>
      <c r="B75">
        <v>655356.71</v>
      </c>
      <c r="C75">
        <v>1840316.28</v>
      </c>
      <c r="D75">
        <v>39231</v>
      </c>
      <c r="E75">
        <v>1371165.25</v>
      </c>
      <c r="F75">
        <v>1632539.73</v>
      </c>
      <c r="H75">
        <v>14068.37</v>
      </c>
      <c r="J75">
        <v>600479.78</v>
      </c>
      <c r="M75">
        <v>1290760.02</v>
      </c>
      <c r="N75">
        <v>2174520.91</v>
      </c>
      <c r="O75">
        <v>2723575.85</v>
      </c>
      <c r="R75">
        <v>918630</v>
      </c>
      <c r="T75">
        <v>1244446</v>
      </c>
      <c r="U75">
        <v>6154</v>
      </c>
      <c r="V75">
        <v>10547</v>
      </c>
      <c r="W75">
        <v>504622.76</v>
      </c>
      <c r="X75">
        <v>331786.40000000002</v>
      </c>
      <c r="AA75">
        <v>85869.8</v>
      </c>
    </row>
    <row r="76" spans="1:27" x14ac:dyDescent="0.25">
      <c r="A76" t="s">
        <v>2498</v>
      </c>
      <c r="B76">
        <v>739545.81</v>
      </c>
      <c r="C76">
        <v>1729960.75</v>
      </c>
      <c r="D76">
        <v>56080.36</v>
      </c>
      <c r="E76">
        <v>778532.48</v>
      </c>
      <c r="F76">
        <v>739598.98</v>
      </c>
      <c r="H76">
        <v>19920</v>
      </c>
      <c r="J76">
        <v>4136</v>
      </c>
      <c r="M76">
        <v>315462.09999999998</v>
      </c>
      <c r="N76">
        <v>2426315.1</v>
      </c>
      <c r="O76">
        <v>2551470.9500000002</v>
      </c>
      <c r="P76">
        <v>210000</v>
      </c>
      <c r="R76">
        <v>1016368.5</v>
      </c>
      <c r="T76">
        <v>1510273.5</v>
      </c>
      <c r="U76">
        <v>2800</v>
      </c>
      <c r="V76">
        <v>13124</v>
      </c>
      <c r="W76">
        <v>687027.49</v>
      </c>
      <c r="X76">
        <v>240462.28</v>
      </c>
      <c r="AA76">
        <v>46267</v>
      </c>
    </row>
    <row r="77" spans="1:27" x14ac:dyDescent="0.25">
      <c r="A77" t="s">
        <v>2499</v>
      </c>
      <c r="B77">
        <v>600832.68000000005</v>
      </c>
      <c r="C77">
        <v>812828.41</v>
      </c>
      <c r="D77">
        <v>13250</v>
      </c>
      <c r="E77">
        <v>21278.03</v>
      </c>
      <c r="F77">
        <v>161204.51</v>
      </c>
      <c r="H77">
        <v>7449</v>
      </c>
      <c r="J77">
        <v>2157.65</v>
      </c>
      <c r="M77">
        <v>404680.84</v>
      </c>
      <c r="N77">
        <v>1120243.3</v>
      </c>
      <c r="O77">
        <v>1052744.3899999999</v>
      </c>
      <c r="Q77">
        <v>38.61</v>
      </c>
      <c r="R77">
        <v>370299.9</v>
      </c>
      <c r="T77">
        <v>500313.9</v>
      </c>
      <c r="U77">
        <v>9200</v>
      </c>
      <c r="V77">
        <v>8136</v>
      </c>
      <c r="W77">
        <v>400027.6</v>
      </c>
      <c r="X77">
        <v>35350.160000000003</v>
      </c>
      <c r="AA77">
        <v>395192.4</v>
      </c>
    </row>
    <row r="78" spans="1:27" x14ac:dyDescent="0.25">
      <c r="A78" t="s">
        <v>2500</v>
      </c>
      <c r="B78">
        <v>211751.88</v>
      </c>
      <c r="C78">
        <v>1175452.8600000001</v>
      </c>
      <c r="D78">
        <v>43832</v>
      </c>
      <c r="E78">
        <v>674605.81</v>
      </c>
      <c r="F78">
        <v>199537.9</v>
      </c>
      <c r="H78">
        <v>13227</v>
      </c>
      <c r="J78">
        <v>2647.21</v>
      </c>
      <c r="M78">
        <v>1260336.1299999999</v>
      </c>
      <c r="N78">
        <v>273486.08000000002</v>
      </c>
      <c r="O78">
        <v>1372049.71</v>
      </c>
      <c r="P78">
        <v>228000</v>
      </c>
      <c r="R78">
        <v>938105</v>
      </c>
      <c r="T78">
        <v>1210940</v>
      </c>
      <c r="U78">
        <v>2820</v>
      </c>
      <c r="V78">
        <v>7664</v>
      </c>
      <c r="W78">
        <v>426672.78</v>
      </c>
      <c r="X78">
        <v>116168.9</v>
      </c>
      <c r="AA78">
        <v>18405</v>
      </c>
    </row>
    <row r="79" spans="1:27" x14ac:dyDescent="0.25">
      <c r="A79" t="s">
        <v>2501</v>
      </c>
      <c r="B79">
        <v>394026.41</v>
      </c>
      <c r="C79">
        <v>1039973.28</v>
      </c>
      <c r="D79">
        <v>5000</v>
      </c>
      <c r="E79">
        <v>1484370.5</v>
      </c>
      <c r="F79">
        <v>1018088.35</v>
      </c>
      <c r="H79">
        <v>18674</v>
      </c>
      <c r="J79">
        <v>13850.72</v>
      </c>
      <c r="M79">
        <v>7546.03</v>
      </c>
      <c r="N79">
        <v>3283107.89</v>
      </c>
      <c r="O79">
        <v>1473721.82</v>
      </c>
      <c r="R79">
        <v>822237.5</v>
      </c>
      <c r="T79">
        <v>1083238.5</v>
      </c>
      <c r="U79">
        <v>6880</v>
      </c>
      <c r="V79">
        <v>12604</v>
      </c>
      <c r="W79">
        <v>321346.77</v>
      </c>
      <c r="X79">
        <v>183638.35</v>
      </c>
      <c r="AA79">
        <v>69971.8</v>
      </c>
    </row>
    <row r="80" spans="1:27" x14ac:dyDescent="0.25">
      <c r="A80" t="s">
        <v>2502</v>
      </c>
      <c r="B80">
        <v>826663.11</v>
      </c>
      <c r="C80">
        <v>1124401.5</v>
      </c>
      <c r="D80">
        <v>23612.22</v>
      </c>
      <c r="E80">
        <v>130864.42</v>
      </c>
      <c r="F80">
        <v>119570.08</v>
      </c>
      <c r="H80">
        <v>9800</v>
      </c>
      <c r="J80">
        <v>970.06</v>
      </c>
      <c r="M80">
        <v>-725822.95</v>
      </c>
      <c r="N80">
        <v>1600443.98</v>
      </c>
      <c r="O80">
        <v>1567639.06</v>
      </c>
      <c r="P80">
        <v>282000</v>
      </c>
      <c r="R80">
        <v>658402.5</v>
      </c>
      <c r="T80">
        <v>749902.5</v>
      </c>
      <c r="U80">
        <v>2160</v>
      </c>
      <c r="V80">
        <v>10304</v>
      </c>
      <c r="W80">
        <v>265591.15999999997</v>
      </c>
      <c r="X80">
        <v>64295.16</v>
      </c>
      <c r="AA80">
        <v>76068.5</v>
      </c>
    </row>
    <row r="81" spans="1:27" x14ac:dyDescent="0.25">
      <c r="A81" t="s">
        <v>2503</v>
      </c>
      <c r="B81">
        <v>229334.34</v>
      </c>
      <c r="C81">
        <v>0</v>
      </c>
      <c r="D81">
        <v>11008.09</v>
      </c>
      <c r="E81">
        <v>535075.86</v>
      </c>
      <c r="F81">
        <v>207814.06</v>
      </c>
      <c r="J81">
        <v>0</v>
      </c>
      <c r="M81">
        <v>-1662831.85</v>
      </c>
      <c r="N81">
        <v>3000000</v>
      </c>
      <c r="O81">
        <v>236055.3</v>
      </c>
      <c r="P81">
        <v>132000</v>
      </c>
      <c r="R81">
        <v>386102.5</v>
      </c>
      <c r="T81">
        <v>576353.41</v>
      </c>
      <c r="U81">
        <v>6808</v>
      </c>
      <c r="W81">
        <v>217933.88</v>
      </c>
      <c r="X81">
        <v>306998.31</v>
      </c>
    </row>
    <row r="82" spans="1:27" x14ac:dyDescent="0.25">
      <c r="A82" t="s">
        <v>2504</v>
      </c>
      <c r="B82">
        <v>412094.32</v>
      </c>
      <c r="C82">
        <v>0</v>
      </c>
      <c r="D82">
        <v>10305.39</v>
      </c>
      <c r="E82">
        <v>1264814.18</v>
      </c>
      <c r="F82">
        <v>100930.17</v>
      </c>
      <c r="J82">
        <v>0</v>
      </c>
      <c r="M82">
        <v>268580.68</v>
      </c>
      <c r="N82">
        <v>1891769.64</v>
      </c>
      <c r="O82">
        <v>221014.37</v>
      </c>
      <c r="P82">
        <v>96000</v>
      </c>
      <c r="R82">
        <v>422957.23</v>
      </c>
      <c r="T82">
        <v>657851.17000000004</v>
      </c>
      <c r="U82">
        <v>2040</v>
      </c>
      <c r="W82">
        <v>149308.57</v>
      </c>
      <c r="X82">
        <v>302978.12</v>
      </c>
    </row>
    <row r="83" spans="1:27" x14ac:dyDescent="0.25">
      <c r="A83" t="s">
        <v>2505</v>
      </c>
      <c r="B83">
        <v>57013.89</v>
      </c>
      <c r="C83">
        <v>7800</v>
      </c>
      <c r="D83">
        <v>20326.46</v>
      </c>
      <c r="E83">
        <v>711143.14</v>
      </c>
      <c r="F83">
        <v>452070.87</v>
      </c>
      <c r="M83">
        <v>-173133.31</v>
      </c>
      <c r="N83">
        <v>1861215.28</v>
      </c>
      <c r="O83">
        <v>337832.28</v>
      </c>
      <c r="R83">
        <v>792760.4</v>
      </c>
      <c r="T83">
        <v>1107648.3999999999</v>
      </c>
      <c r="U83">
        <v>4552</v>
      </c>
      <c r="W83">
        <v>187160.58</v>
      </c>
      <c r="X83">
        <v>270839.45</v>
      </c>
      <c r="AA83">
        <v>119.86</v>
      </c>
    </row>
    <row r="84" spans="1:27" x14ac:dyDescent="0.25">
      <c r="A84" t="s">
        <v>2506</v>
      </c>
      <c r="B84">
        <v>123992.33</v>
      </c>
      <c r="C84">
        <v>0</v>
      </c>
      <c r="D84">
        <v>19795.150000000001</v>
      </c>
      <c r="E84">
        <v>225503.72</v>
      </c>
      <c r="F84">
        <v>382490.35</v>
      </c>
      <c r="J84">
        <v>19</v>
      </c>
      <c r="M84">
        <v>-883470.6</v>
      </c>
      <c r="N84">
        <v>2000000</v>
      </c>
      <c r="O84">
        <v>184432.71</v>
      </c>
      <c r="R84">
        <v>853757.78</v>
      </c>
      <c r="T84">
        <v>929870.78</v>
      </c>
      <c r="U84">
        <v>5504</v>
      </c>
      <c r="W84">
        <v>197103.92</v>
      </c>
      <c r="X84">
        <v>270478.64</v>
      </c>
    </row>
    <row r="85" spans="1:27" x14ac:dyDescent="0.25">
      <c r="A85" t="s">
        <v>2507</v>
      </c>
      <c r="B85">
        <v>108615.11</v>
      </c>
      <c r="C85">
        <v>0</v>
      </c>
      <c r="D85">
        <v>39227.589999999997</v>
      </c>
      <c r="E85">
        <v>2019271.06</v>
      </c>
      <c r="F85">
        <v>1050669.96</v>
      </c>
      <c r="J85">
        <v>1623</v>
      </c>
      <c r="M85">
        <v>-117011.43</v>
      </c>
      <c r="N85">
        <v>4000000</v>
      </c>
      <c r="O85">
        <v>311908.88</v>
      </c>
      <c r="R85">
        <v>1076134.5</v>
      </c>
      <c r="T85">
        <v>1266410.5</v>
      </c>
      <c r="W85">
        <v>402911.71</v>
      </c>
      <c r="X85">
        <v>385460.6</v>
      </c>
      <c r="AA85">
        <v>88.42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38.296875" bestFit="1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2113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2114</v>
      </c>
      <c r="AD1" t="s">
        <v>2116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2097</v>
      </c>
      <c r="T2" t="s">
        <v>2098</v>
      </c>
      <c r="U2" t="s">
        <v>2118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2119</v>
      </c>
      <c r="AD2" t="s">
        <v>2121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53137811.420000002</v>
      </c>
      <c r="G3">
        <v>20761538.66</v>
      </c>
      <c r="H3">
        <v>3268691.88</v>
      </c>
      <c r="I3">
        <v>73151866.150000006</v>
      </c>
      <c r="J3">
        <v>30880232.23</v>
      </c>
      <c r="K3">
        <v>604969.52</v>
      </c>
      <c r="L3">
        <v>658428.04</v>
      </c>
      <c r="M3">
        <v>2491875</v>
      </c>
      <c r="N3">
        <v>980345.78</v>
      </c>
      <c r="O3">
        <v>733322.58</v>
      </c>
      <c r="P3">
        <v>1921848.98</v>
      </c>
      <c r="Q3">
        <v>42917660.210000001</v>
      </c>
      <c r="R3">
        <v>124729439.55</v>
      </c>
      <c r="S3">
        <v>60714402.850000001</v>
      </c>
      <c r="T3">
        <v>6288593.7400000002</v>
      </c>
      <c r="U3">
        <v>18321.150000000001</v>
      </c>
      <c r="V3">
        <v>66046166.68</v>
      </c>
      <c r="W3">
        <v>3758101.14</v>
      </c>
      <c r="X3">
        <v>81658967.790000007</v>
      </c>
      <c r="Y3">
        <v>344687</v>
      </c>
      <c r="Z3">
        <v>272908.53000000003</v>
      </c>
      <c r="AA3">
        <v>34976214.100000001</v>
      </c>
      <c r="AB3">
        <v>11207397.35</v>
      </c>
      <c r="AC3">
        <v>77916</v>
      </c>
      <c r="AD3">
        <v>2332.08</v>
      </c>
      <c r="AE3">
        <v>2122912.0299999998</v>
      </c>
      <c r="AF3" s="56">
        <f>SUM(AF4:AF123)</f>
        <v>94387107.500000015</v>
      </c>
      <c r="AG3" s="60">
        <f>SUM(AG4:AG123)</f>
        <v>4701463.8499999987</v>
      </c>
      <c r="AH3" s="19">
        <f>SUM(AH4:AH123)</f>
        <v>89685643.650000006</v>
      </c>
      <c r="AI3" s="20">
        <f>SUM(AI4:AI123)</f>
        <v>143987746.77000001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2426</v>
      </c>
      <c r="F4">
        <v>925155.98</v>
      </c>
      <c r="H4">
        <v>74350</v>
      </c>
      <c r="I4">
        <v>8</v>
      </c>
      <c r="J4">
        <v>260153.93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199.17</v>
      </c>
      <c r="V4">
        <v>949313.4</v>
      </c>
      <c r="W4">
        <v>274845.15999999997</v>
      </c>
      <c r="X4">
        <v>1124108.56</v>
      </c>
      <c r="Z4">
        <v>24289.96</v>
      </c>
      <c r="AA4">
        <v>125614.51</v>
      </c>
      <c r="AB4">
        <v>57879.21</v>
      </c>
      <c r="AF4" s="56">
        <f t="shared" ref="AF4:AF11" si="0">SUM(F4:I4)</f>
        <v>999513.98</v>
      </c>
      <c r="AG4" s="60">
        <f t="shared" ref="AG4:AG11" si="1">SUM(L4:O4)</f>
        <v>25500</v>
      </c>
      <c r="AH4" s="19">
        <f>AF4-AG4</f>
        <v>974013.98</v>
      </c>
      <c r="AI4" s="20">
        <f t="shared" ref="AI4:AI11" si="2">SUM(T4:AE4)</f>
        <v>2646249.9699999997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2427</v>
      </c>
      <c r="F5">
        <v>143506.54</v>
      </c>
      <c r="G5">
        <v>0</v>
      </c>
      <c r="H5">
        <v>0</v>
      </c>
      <c r="I5">
        <v>206273.96</v>
      </c>
      <c r="J5">
        <v>424299.25</v>
      </c>
      <c r="K5">
        <v>8450</v>
      </c>
      <c r="L5">
        <v>1297.43</v>
      </c>
      <c r="N5">
        <v>15213.69</v>
      </c>
      <c r="Q5">
        <v>-913219.67</v>
      </c>
      <c r="R5">
        <v>2026803.02</v>
      </c>
      <c r="T5">
        <v>31500</v>
      </c>
      <c r="U5">
        <v>35.99</v>
      </c>
      <c r="V5">
        <v>812031</v>
      </c>
      <c r="W5">
        <v>184150</v>
      </c>
      <c r="X5">
        <v>1016467</v>
      </c>
      <c r="Y5">
        <v>26740</v>
      </c>
      <c r="Z5">
        <v>12110</v>
      </c>
      <c r="AA5">
        <v>284543.25</v>
      </c>
      <c r="AB5">
        <v>52321.46</v>
      </c>
      <c r="AF5" s="56">
        <f t="shared" si="0"/>
        <v>349780.5</v>
      </c>
      <c r="AG5" s="60">
        <f t="shared" si="1"/>
        <v>16511.12</v>
      </c>
      <c r="AH5" s="19">
        <f t="shared" ref="AH5:AH11" si="3">AF5-AG5</f>
        <v>333269.38</v>
      </c>
      <c r="AI5" s="20">
        <f t="shared" si="2"/>
        <v>2419898.7000000002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2428</v>
      </c>
      <c r="F6">
        <v>542965.19999999995</v>
      </c>
      <c r="H6">
        <v>30480</v>
      </c>
      <c r="I6">
        <v>2475922.87</v>
      </c>
      <c r="J6">
        <v>263911.64</v>
      </c>
      <c r="K6">
        <v>0</v>
      </c>
      <c r="L6">
        <v>0</v>
      </c>
      <c r="M6">
        <v>8000</v>
      </c>
      <c r="N6">
        <v>22192.81</v>
      </c>
      <c r="Q6">
        <v>2719283.4</v>
      </c>
      <c r="R6">
        <v>716949.66</v>
      </c>
      <c r="U6">
        <v>2392.86</v>
      </c>
      <c r="V6">
        <v>746449.2</v>
      </c>
      <c r="W6">
        <v>258119.71</v>
      </c>
      <c r="X6">
        <v>919419.2</v>
      </c>
      <c r="Y6">
        <v>1360</v>
      </c>
      <c r="Z6">
        <v>5214</v>
      </c>
      <c r="AA6">
        <v>125935.16</v>
      </c>
      <c r="AB6">
        <v>108179.57</v>
      </c>
      <c r="AF6" s="56">
        <f t="shared" si="0"/>
        <v>3049368.0700000003</v>
      </c>
      <c r="AG6" s="60">
        <f t="shared" si="1"/>
        <v>30192.81</v>
      </c>
      <c r="AH6" s="19">
        <f t="shared" si="3"/>
        <v>3019175.2600000002</v>
      </c>
      <c r="AI6" s="20">
        <f t="shared" si="2"/>
        <v>2167069.6999999997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2429</v>
      </c>
      <c r="F7">
        <v>926019.12</v>
      </c>
      <c r="G7">
        <v>16500</v>
      </c>
      <c r="H7">
        <v>26328.78</v>
      </c>
      <c r="I7">
        <v>2722158.51</v>
      </c>
      <c r="J7">
        <v>220140.24</v>
      </c>
      <c r="K7">
        <v>10700</v>
      </c>
      <c r="L7">
        <v>243.96</v>
      </c>
      <c r="N7">
        <v>27.85</v>
      </c>
      <c r="Q7">
        <v>3514181.39</v>
      </c>
      <c r="R7">
        <v>550717.67000000004</v>
      </c>
      <c r="T7">
        <v>6420</v>
      </c>
      <c r="U7">
        <v>468.46</v>
      </c>
      <c r="V7">
        <v>469899.88</v>
      </c>
      <c r="W7">
        <v>116325</v>
      </c>
      <c r="X7">
        <v>520899.88</v>
      </c>
      <c r="Z7">
        <v>10894</v>
      </c>
      <c r="AA7">
        <v>144631.17000000001</v>
      </c>
      <c r="AB7">
        <v>81412.509999999995</v>
      </c>
      <c r="AF7" s="56">
        <f t="shared" si="0"/>
        <v>3691006.4099999997</v>
      </c>
      <c r="AG7" s="60">
        <f t="shared" si="1"/>
        <v>271.81</v>
      </c>
      <c r="AH7" s="19">
        <f t="shared" si="3"/>
        <v>3690734.5999999996</v>
      </c>
      <c r="AI7" s="20">
        <f t="shared" si="2"/>
        <v>1350950.9000000001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2430</v>
      </c>
      <c r="F8">
        <v>320187.06</v>
      </c>
      <c r="G8">
        <v>7500</v>
      </c>
      <c r="H8">
        <v>6570</v>
      </c>
      <c r="I8">
        <v>1518215.38</v>
      </c>
      <c r="J8">
        <v>164493.65</v>
      </c>
      <c r="K8">
        <v>5100</v>
      </c>
      <c r="L8">
        <v>0</v>
      </c>
      <c r="M8">
        <v>8000</v>
      </c>
      <c r="N8">
        <v>70.17</v>
      </c>
      <c r="Q8">
        <v>-81280.27</v>
      </c>
      <c r="R8">
        <v>2257089.6800000002</v>
      </c>
      <c r="U8">
        <v>15.87</v>
      </c>
      <c r="V8">
        <v>99067.5</v>
      </c>
      <c r="W8">
        <v>87325</v>
      </c>
      <c r="X8">
        <v>121067.5</v>
      </c>
      <c r="Y8">
        <v>6260</v>
      </c>
      <c r="Z8">
        <v>25713</v>
      </c>
      <c r="AA8">
        <v>98705.81</v>
      </c>
      <c r="AB8">
        <v>106675.55</v>
      </c>
      <c r="AF8" s="56">
        <f t="shared" si="0"/>
        <v>1852472.44</v>
      </c>
      <c r="AG8" s="60">
        <f t="shared" si="1"/>
        <v>8070.17</v>
      </c>
      <c r="AH8" s="19">
        <f t="shared" si="3"/>
        <v>1844402.27</v>
      </c>
      <c r="AI8" s="20">
        <f t="shared" si="2"/>
        <v>544830.23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2431</v>
      </c>
      <c r="F9">
        <v>467118.55</v>
      </c>
      <c r="G9">
        <v>78600</v>
      </c>
      <c r="H9">
        <v>0</v>
      </c>
      <c r="I9">
        <v>3453946.67</v>
      </c>
      <c r="J9">
        <v>11222.35</v>
      </c>
      <c r="K9">
        <v>4900</v>
      </c>
      <c r="L9">
        <v>0</v>
      </c>
      <c r="M9">
        <v>1540</v>
      </c>
      <c r="N9">
        <v>47643.78</v>
      </c>
      <c r="Q9">
        <v>3424924.26</v>
      </c>
      <c r="R9">
        <v>253201</v>
      </c>
      <c r="T9">
        <v>75000</v>
      </c>
      <c r="U9">
        <v>220.73</v>
      </c>
      <c r="V9">
        <v>315805</v>
      </c>
      <c r="W9">
        <v>524350</v>
      </c>
      <c r="X9">
        <v>334805</v>
      </c>
      <c r="Y9">
        <v>160</v>
      </c>
      <c r="Z9">
        <v>7538</v>
      </c>
      <c r="AA9">
        <v>202524.4</v>
      </c>
      <c r="AB9">
        <v>91669.8</v>
      </c>
      <c r="AF9" s="56">
        <f t="shared" si="0"/>
        <v>3999665.2199999997</v>
      </c>
      <c r="AG9" s="60">
        <f t="shared" si="1"/>
        <v>49183.78</v>
      </c>
      <c r="AH9" s="19">
        <f t="shared" si="3"/>
        <v>3950481.44</v>
      </c>
      <c r="AI9" s="20">
        <f t="shared" si="2"/>
        <v>1552072.93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2432</v>
      </c>
      <c r="F10">
        <v>676276.74</v>
      </c>
      <c r="H10">
        <v>500</v>
      </c>
      <c r="I10">
        <v>3926720.38</v>
      </c>
      <c r="J10">
        <v>3</v>
      </c>
      <c r="M10">
        <v>3940</v>
      </c>
      <c r="N10">
        <v>6.9</v>
      </c>
      <c r="Q10">
        <v>4415948.99</v>
      </c>
      <c r="U10">
        <v>1141.7</v>
      </c>
      <c r="V10">
        <v>337907.5</v>
      </c>
      <c r="W10">
        <v>576259.66</v>
      </c>
      <c r="X10">
        <v>416805.5</v>
      </c>
      <c r="Z10">
        <v>16307.94</v>
      </c>
      <c r="AA10">
        <v>165862.89000000001</v>
      </c>
      <c r="AB10">
        <v>92728.3</v>
      </c>
      <c r="AE10">
        <v>40000</v>
      </c>
      <c r="AF10" s="56">
        <f t="shared" si="0"/>
        <v>4603497.12</v>
      </c>
      <c r="AG10" s="60">
        <f t="shared" si="1"/>
        <v>3946.9</v>
      </c>
      <c r="AH10" s="19">
        <f t="shared" si="3"/>
        <v>4599550.22</v>
      </c>
      <c r="AI10" s="20">
        <f t="shared" si="2"/>
        <v>1647013.49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2433</v>
      </c>
      <c r="F11">
        <v>431425.68</v>
      </c>
      <c r="G11">
        <v>12150</v>
      </c>
      <c r="H11">
        <v>0</v>
      </c>
      <c r="I11">
        <v>3063350.73</v>
      </c>
      <c r="J11">
        <v>33562.49</v>
      </c>
      <c r="K11">
        <v>5260</v>
      </c>
      <c r="L11">
        <v>1468.96</v>
      </c>
      <c r="N11">
        <v>215.6</v>
      </c>
      <c r="Q11">
        <v>3305714.96</v>
      </c>
      <c r="R11">
        <v>99610.62</v>
      </c>
      <c r="V11">
        <v>711602.5</v>
      </c>
      <c r="W11">
        <v>546600</v>
      </c>
      <c r="X11">
        <v>711602.5</v>
      </c>
      <c r="Y11">
        <v>950</v>
      </c>
      <c r="Z11">
        <v>7625</v>
      </c>
      <c r="AA11">
        <v>333557.14</v>
      </c>
      <c r="AB11">
        <v>76249.100000000006</v>
      </c>
      <c r="AF11" s="56">
        <f t="shared" si="0"/>
        <v>3506926.41</v>
      </c>
      <c r="AG11" s="60">
        <f t="shared" si="1"/>
        <v>1684.56</v>
      </c>
      <c r="AH11" s="19">
        <f t="shared" si="3"/>
        <v>3505241.85</v>
      </c>
      <c r="AI11" s="20">
        <f t="shared" si="2"/>
        <v>2388186.2400000002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2434</v>
      </c>
      <c r="F12">
        <v>925767.35</v>
      </c>
      <c r="G12">
        <v>59087</v>
      </c>
      <c r="H12">
        <v>82438.39</v>
      </c>
      <c r="I12">
        <v>864204.81</v>
      </c>
      <c r="J12">
        <v>60215.71</v>
      </c>
      <c r="K12">
        <v>0</v>
      </c>
      <c r="N12">
        <v>0</v>
      </c>
      <c r="Q12">
        <v>1363530.91</v>
      </c>
      <c r="R12">
        <v>685585.33</v>
      </c>
      <c r="S12">
        <v>277434.03000000003</v>
      </c>
      <c r="T12">
        <v>169390</v>
      </c>
      <c r="V12">
        <v>943834.5</v>
      </c>
      <c r="X12">
        <v>1007554.5</v>
      </c>
      <c r="AA12">
        <v>365243.02</v>
      </c>
      <c r="AB12">
        <v>74562.990000000005</v>
      </c>
      <c r="AD12">
        <v>1</v>
      </c>
      <c r="AE12">
        <v>700</v>
      </c>
      <c r="AF12" s="56">
        <f>SUM(F12:H12)</f>
        <v>1067292.74</v>
      </c>
      <c r="AG12" s="184">
        <f>SUM(K12:N12)</f>
        <v>0</v>
      </c>
      <c r="AH12" s="19">
        <f>AF12-AG12</f>
        <v>1067292.74</v>
      </c>
      <c r="AI12" s="20">
        <f>SUM(S12:W12)</f>
        <v>1390658.53</v>
      </c>
      <c r="AJ12" s="14">
        <f>SUM(X12:AE12)</f>
        <v>1448061.51</v>
      </c>
      <c r="AK12" s="24">
        <f t="shared" si="4"/>
        <v>-57402.979999999981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2435</v>
      </c>
      <c r="F13">
        <v>1122182.74</v>
      </c>
      <c r="G13">
        <v>377065.9</v>
      </c>
      <c r="H13">
        <v>60937.49</v>
      </c>
      <c r="I13">
        <v>969890.13</v>
      </c>
      <c r="J13">
        <v>566746.84</v>
      </c>
      <c r="K13">
        <v>0</v>
      </c>
      <c r="N13">
        <v>943</v>
      </c>
      <c r="Q13">
        <v>1599671.45</v>
      </c>
      <c r="R13">
        <v>1517319.83</v>
      </c>
      <c r="S13">
        <v>397691.45</v>
      </c>
      <c r="T13">
        <v>259380</v>
      </c>
      <c r="U13">
        <v>3.29</v>
      </c>
      <c r="V13">
        <v>849432</v>
      </c>
      <c r="X13">
        <v>966901</v>
      </c>
      <c r="AA13">
        <v>408522.89</v>
      </c>
      <c r="AB13">
        <v>151692.03</v>
      </c>
      <c r="AD13">
        <v>2</v>
      </c>
      <c r="AE13">
        <v>500</v>
      </c>
      <c r="AF13" s="56">
        <f t="shared" ref="AF13:AF76" si="5">SUM(F13:H13)</f>
        <v>1560186.1300000001</v>
      </c>
      <c r="AG13" s="184">
        <f t="shared" ref="AG13:AG76" si="6">SUM(K13:N13)</f>
        <v>943</v>
      </c>
      <c r="AH13" s="19">
        <f t="shared" ref="AH13:AH76" si="7">AF13-AG13</f>
        <v>1559243.1300000001</v>
      </c>
      <c r="AI13" s="20">
        <f t="shared" ref="AI13:AI76" si="8">SUM(S13:W13)</f>
        <v>1506506.74</v>
      </c>
      <c r="AJ13" s="14">
        <f t="shared" ref="AJ13:AJ76" si="9">SUM(X13:AE13)</f>
        <v>1527617.9200000002</v>
      </c>
      <c r="AK13" s="24">
        <f t="shared" si="4"/>
        <v>-21111.180000000168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2436</v>
      </c>
      <c r="F14">
        <v>168704.96</v>
      </c>
      <c r="G14">
        <v>126179.25</v>
      </c>
      <c r="H14">
        <v>8282.0300000000007</v>
      </c>
      <c r="I14">
        <v>573532.38</v>
      </c>
      <c r="J14">
        <v>199279.58</v>
      </c>
      <c r="K14">
        <v>0</v>
      </c>
      <c r="N14">
        <v>250</v>
      </c>
      <c r="Q14">
        <v>-146320.84</v>
      </c>
      <c r="R14">
        <v>1326846.8</v>
      </c>
      <c r="S14">
        <v>296591.39</v>
      </c>
      <c r="T14">
        <v>36000</v>
      </c>
      <c r="V14">
        <v>518316</v>
      </c>
      <c r="X14">
        <v>577915.5</v>
      </c>
      <c r="AA14">
        <v>285691.81</v>
      </c>
      <c r="AB14">
        <v>91871.84</v>
      </c>
      <c r="AD14">
        <v>1</v>
      </c>
      <c r="AE14">
        <v>225</v>
      </c>
      <c r="AF14" s="56">
        <f t="shared" si="5"/>
        <v>303166.24</v>
      </c>
      <c r="AG14" s="184">
        <f t="shared" si="6"/>
        <v>250</v>
      </c>
      <c r="AH14" s="19">
        <f t="shared" si="7"/>
        <v>302916.24</v>
      </c>
      <c r="AI14" s="20">
        <f t="shared" si="8"/>
        <v>850907.39</v>
      </c>
      <c r="AJ14" s="14">
        <f t="shared" si="9"/>
        <v>955705.15</v>
      </c>
      <c r="AK14" s="24">
        <f t="shared" si="4"/>
        <v>-104797.76000000001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2437</v>
      </c>
      <c r="F15">
        <v>583953.4</v>
      </c>
      <c r="G15">
        <v>136999.67999999999</v>
      </c>
      <c r="H15">
        <v>61542.77</v>
      </c>
      <c r="I15">
        <v>7</v>
      </c>
      <c r="J15">
        <v>461904.38</v>
      </c>
      <c r="K15">
        <v>0</v>
      </c>
      <c r="N15">
        <v>0</v>
      </c>
      <c r="Q15">
        <v>65334.93</v>
      </c>
      <c r="R15">
        <v>1336486.2</v>
      </c>
      <c r="S15">
        <v>400729.15</v>
      </c>
      <c r="V15">
        <v>1292097.6499999999</v>
      </c>
      <c r="W15">
        <v>100000</v>
      </c>
      <c r="X15">
        <v>1368889.65</v>
      </c>
      <c r="AA15">
        <v>395799.12</v>
      </c>
      <c r="AB15">
        <v>85551.93</v>
      </c>
      <c r="AE15">
        <v>100000</v>
      </c>
      <c r="AF15" s="56">
        <f t="shared" si="5"/>
        <v>782495.85000000009</v>
      </c>
      <c r="AG15" s="184">
        <f t="shared" si="6"/>
        <v>0</v>
      </c>
      <c r="AH15" s="19">
        <f t="shared" si="7"/>
        <v>782495.85000000009</v>
      </c>
      <c r="AI15" s="20">
        <f t="shared" si="8"/>
        <v>1792826.7999999998</v>
      </c>
      <c r="AJ15" s="14">
        <f t="shared" si="9"/>
        <v>1950240.7</v>
      </c>
      <c r="AK15" s="24">
        <f t="shared" si="4"/>
        <v>-157413.90000000014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2438</v>
      </c>
      <c r="F16">
        <v>1666526.62</v>
      </c>
      <c r="G16">
        <v>417634.1</v>
      </c>
      <c r="H16">
        <v>103184.43</v>
      </c>
      <c r="I16">
        <v>829415.89</v>
      </c>
      <c r="J16">
        <v>210946.1</v>
      </c>
      <c r="K16">
        <v>0</v>
      </c>
      <c r="N16">
        <v>1628.84</v>
      </c>
      <c r="Q16">
        <v>1349489.48</v>
      </c>
      <c r="R16">
        <v>2146839.4900000002</v>
      </c>
      <c r="S16">
        <v>568834.03</v>
      </c>
      <c r="T16">
        <v>200000</v>
      </c>
      <c r="V16">
        <v>1273543.44</v>
      </c>
      <c r="X16">
        <v>1466808.04</v>
      </c>
      <c r="AA16">
        <v>675373.54</v>
      </c>
      <c r="AB16">
        <v>79943.56</v>
      </c>
      <c r="AD16">
        <v>3</v>
      </c>
      <c r="AE16">
        <v>90500</v>
      </c>
      <c r="AF16" s="56">
        <f t="shared" si="5"/>
        <v>2187345.1500000004</v>
      </c>
      <c r="AG16" s="184">
        <f t="shared" si="6"/>
        <v>1628.84</v>
      </c>
      <c r="AH16" s="19">
        <f t="shared" si="7"/>
        <v>2185716.3100000005</v>
      </c>
      <c r="AI16" s="20">
        <f t="shared" si="8"/>
        <v>2042377.47</v>
      </c>
      <c r="AJ16" s="14">
        <f t="shared" si="9"/>
        <v>2312628.14</v>
      </c>
      <c r="AK16" s="24">
        <f t="shared" si="4"/>
        <v>-270250.67000000016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2439</v>
      </c>
      <c r="F17">
        <v>665975.55000000005</v>
      </c>
      <c r="G17">
        <v>132541.67000000001</v>
      </c>
      <c r="H17">
        <v>55493.51</v>
      </c>
      <c r="I17">
        <v>189907.48</v>
      </c>
      <c r="J17">
        <v>224773.85</v>
      </c>
      <c r="K17">
        <v>10400</v>
      </c>
      <c r="N17">
        <v>0</v>
      </c>
      <c r="Q17">
        <v>-29251.32</v>
      </c>
      <c r="R17">
        <v>1602780.76</v>
      </c>
      <c r="S17">
        <v>417136.61</v>
      </c>
      <c r="V17">
        <v>1152382.8500000001</v>
      </c>
      <c r="X17">
        <v>1391772.85</v>
      </c>
      <c r="Y17">
        <v>2400</v>
      </c>
      <c r="AA17">
        <v>404686.06</v>
      </c>
      <c r="AB17">
        <v>85691.93</v>
      </c>
      <c r="AD17">
        <v>6</v>
      </c>
      <c r="AE17">
        <v>200</v>
      </c>
      <c r="AF17" s="56">
        <f t="shared" si="5"/>
        <v>854010.7300000001</v>
      </c>
      <c r="AG17" s="184">
        <f t="shared" si="6"/>
        <v>10400</v>
      </c>
      <c r="AH17" s="19">
        <f t="shared" si="7"/>
        <v>843610.7300000001</v>
      </c>
      <c r="AI17" s="20">
        <f t="shared" si="8"/>
        <v>1569519.46</v>
      </c>
      <c r="AJ17" s="14">
        <f t="shared" si="9"/>
        <v>1884756.84</v>
      </c>
      <c r="AK17" s="24">
        <f t="shared" si="4"/>
        <v>-315237.38000000012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2440</v>
      </c>
      <c r="F18">
        <v>570946.56999999995</v>
      </c>
      <c r="G18">
        <v>21763.8</v>
      </c>
      <c r="H18">
        <v>29910.14</v>
      </c>
      <c r="I18">
        <v>315122.65999999997</v>
      </c>
      <c r="J18">
        <v>1058303.47</v>
      </c>
      <c r="K18">
        <v>0</v>
      </c>
      <c r="L18">
        <v>7200</v>
      </c>
      <c r="N18">
        <v>2070.65</v>
      </c>
      <c r="Q18">
        <v>362253.79</v>
      </c>
      <c r="R18">
        <v>2036704.82</v>
      </c>
      <c r="S18">
        <v>370501.81</v>
      </c>
      <c r="T18">
        <v>144000</v>
      </c>
      <c r="V18">
        <v>482615</v>
      </c>
      <c r="X18">
        <v>733711</v>
      </c>
      <c r="AA18">
        <v>340060.32</v>
      </c>
      <c r="AB18">
        <v>335523.11</v>
      </c>
      <c r="AD18">
        <v>5</v>
      </c>
      <c r="AF18" s="56">
        <f t="shared" si="5"/>
        <v>622620.51</v>
      </c>
      <c r="AG18" s="184">
        <f t="shared" si="6"/>
        <v>9270.65</v>
      </c>
      <c r="AH18" s="19">
        <f t="shared" si="7"/>
        <v>613349.86</v>
      </c>
      <c r="AI18" s="20">
        <f t="shared" si="8"/>
        <v>997116.81</v>
      </c>
      <c r="AJ18" s="14">
        <f t="shared" si="9"/>
        <v>1409299.4300000002</v>
      </c>
      <c r="AK18" s="24">
        <f t="shared" si="4"/>
        <v>-412182.62000000011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2441</v>
      </c>
      <c r="F19">
        <v>527803.11</v>
      </c>
      <c r="G19">
        <v>58595.63</v>
      </c>
      <c r="H19">
        <v>173975.66</v>
      </c>
      <c r="I19">
        <v>814665.65</v>
      </c>
      <c r="J19">
        <v>120574.79</v>
      </c>
      <c r="K19">
        <v>0</v>
      </c>
      <c r="L19">
        <v>6300</v>
      </c>
      <c r="N19">
        <v>0</v>
      </c>
      <c r="Q19">
        <v>1509344.26</v>
      </c>
      <c r="R19">
        <v>118427.08</v>
      </c>
      <c r="S19">
        <v>254237.01</v>
      </c>
      <c r="T19">
        <v>114000</v>
      </c>
      <c r="V19">
        <v>357017</v>
      </c>
      <c r="X19">
        <v>357017</v>
      </c>
      <c r="AA19">
        <v>207124.28</v>
      </c>
      <c r="AB19">
        <v>99069.23</v>
      </c>
      <c r="AE19">
        <v>500</v>
      </c>
      <c r="AF19" s="56">
        <f t="shared" si="5"/>
        <v>760374.4</v>
      </c>
      <c r="AG19" s="184">
        <f t="shared" si="6"/>
        <v>6300</v>
      </c>
      <c r="AH19" s="19">
        <f t="shared" si="7"/>
        <v>754074.4</v>
      </c>
      <c r="AI19" s="20">
        <f t="shared" si="8"/>
        <v>725254.01</v>
      </c>
      <c r="AJ19" s="14">
        <f t="shared" si="9"/>
        <v>663710.51</v>
      </c>
      <c r="AK19" s="24">
        <f t="shared" si="4"/>
        <v>61543.5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2442</v>
      </c>
      <c r="F20">
        <v>1875054.58</v>
      </c>
      <c r="G20">
        <v>1412568.73</v>
      </c>
      <c r="H20">
        <v>53201</v>
      </c>
      <c r="I20">
        <v>6337.26</v>
      </c>
      <c r="J20">
        <v>126021.77</v>
      </c>
      <c r="K20">
        <v>0</v>
      </c>
      <c r="N20">
        <v>0</v>
      </c>
      <c r="Q20">
        <v>1057860.92</v>
      </c>
      <c r="R20">
        <v>1863971.92</v>
      </c>
      <c r="S20">
        <v>1090749.3</v>
      </c>
      <c r="V20">
        <v>713755</v>
      </c>
      <c r="X20">
        <v>713755</v>
      </c>
      <c r="AA20">
        <v>495917.06</v>
      </c>
      <c r="AB20">
        <v>43479.74</v>
      </c>
      <c r="AD20">
        <v>2</v>
      </c>
      <c r="AF20" s="56">
        <f t="shared" si="5"/>
        <v>3340824.31</v>
      </c>
      <c r="AG20" s="184">
        <f t="shared" si="6"/>
        <v>0</v>
      </c>
      <c r="AH20" s="19">
        <f t="shared" si="7"/>
        <v>3340824.31</v>
      </c>
      <c r="AI20" s="20">
        <f t="shared" si="8"/>
        <v>1804504.3</v>
      </c>
      <c r="AJ20" s="14">
        <f t="shared" si="9"/>
        <v>1253153.8</v>
      </c>
      <c r="AK20" s="24">
        <f t="shared" si="4"/>
        <v>551350.5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2443</v>
      </c>
      <c r="F21">
        <v>1157208.46</v>
      </c>
      <c r="G21">
        <v>422822.15</v>
      </c>
      <c r="H21">
        <v>139030.70000000001</v>
      </c>
      <c r="I21">
        <v>555122.15</v>
      </c>
      <c r="J21">
        <v>249340.34</v>
      </c>
      <c r="K21">
        <v>0</v>
      </c>
      <c r="L21">
        <v>7200</v>
      </c>
      <c r="N21">
        <v>88.78</v>
      </c>
      <c r="Q21">
        <v>405228.79</v>
      </c>
      <c r="R21">
        <v>2519990.75</v>
      </c>
      <c r="S21">
        <v>575458.18999999994</v>
      </c>
      <c r="V21">
        <v>804733.15</v>
      </c>
      <c r="X21">
        <v>951553.15</v>
      </c>
      <c r="AA21">
        <v>561355.93000000005</v>
      </c>
      <c r="AB21">
        <v>276255.78000000003</v>
      </c>
      <c r="AD21">
        <v>11</v>
      </c>
      <c r="AF21" s="56">
        <f t="shared" si="5"/>
        <v>1719061.3099999998</v>
      </c>
      <c r="AG21" s="184">
        <f t="shared" si="6"/>
        <v>7288.78</v>
      </c>
      <c r="AH21" s="19">
        <f t="shared" si="7"/>
        <v>1711772.5299999998</v>
      </c>
      <c r="AI21" s="20">
        <f t="shared" si="8"/>
        <v>1380191.3399999999</v>
      </c>
      <c r="AJ21" s="14">
        <f t="shared" si="9"/>
        <v>1789175.86</v>
      </c>
      <c r="AK21" s="24">
        <f t="shared" si="4"/>
        <v>-408984.52000000025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2444</v>
      </c>
      <c r="F22">
        <v>208348.95</v>
      </c>
      <c r="G22">
        <v>129063.03</v>
      </c>
      <c r="H22">
        <v>24894.29</v>
      </c>
      <c r="I22">
        <v>6</v>
      </c>
      <c r="J22">
        <v>332760.03000000003</v>
      </c>
      <c r="K22">
        <v>0</v>
      </c>
      <c r="N22">
        <v>0</v>
      </c>
      <c r="Q22">
        <v>-4284655.13</v>
      </c>
      <c r="R22">
        <v>4994895.4800000004</v>
      </c>
      <c r="S22">
        <v>380345.06</v>
      </c>
      <c r="V22">
        <v>1140701.5</v>
      </c>
      <c r="W22">
        <v>100000</v>
      </c>
      <c r="X22">
        <v>1140701.5</v>
      </c>
      <c r="AA22">
        <v>264319.63</v>
      </c>
      <c r="AB22">
        <v>124143.48</v>
      </c>
      <c r="AE22">
        <v>107050</v>
      </c>
      <c r="AF22" s="56">
        <f t="shared" si="5"/>
        <v>362306.26999999996</v>
      </c>
      <c r="AG22" s="184">
        <f t="shared" si="6"/>
        <v>0</v>
      </c>
      <c r="AH22" s="19">
        <f t="shared" si="7"/>
        <v>362306.26999999996</v>
      </c>
      <c r="AI22" s="20">
        <f t="shared" si="8"/>
        <v>1621046.56</v>
      </c>
      <c r="AJ22" s="14">
        <f t="shared" si="9"/>
        <v>1636214.6099999999</v>
      </c>
      <c r="AK22" s="24">
        <f t="shared" si="4"/>
        <v>-15168.049999999814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2445</v>
      </c>
      <c r="F23">
        <v>835037.99</v>
      </c>
      <c r="G23">
        <v>105622.73</v>
      </c>
      <c r="H23">
        <v>148503.73000000001</v>
      </c>
      <c r="I23">
        <v>1599593.59</v>
      </c>
      <c r="J23">
        <v>226647.35</v>
      </c>
      <c r="K23">
        <v>0</v>
      </c>
      <c r="L23">
        <v>1950</v>
      </c>
      <c r="N23">
        <v>0</v>
      </c>
      <c r="Q23">
        <v>962394.7</v>
      </c>
      <c r="R23">
        <v>1550129.81</v>
      </c>
      <c r="S23">
        <v>350467.76</v>
      </c>
      <c r="T23">
        <v>653108</v>
      </c>
      <c r="V23">
        <v>1006170</v>
      </c>
      <c r="X23">
        <v>1076327</v>
      </c>
      <c r="Y23">
        <v>4020</v>
      </c>
      <c r="Z23">
        <v>7474.79</v>
      </c>
      <c r="AA23">
        <v>393304.56</v>
      </c>
      <c r="AB23">
        <v>127686.53</v>
      </c>
      <c r="AD23">
        <v>2</v>
      </c>
      <c r="AF23" s="56">
        <f t="shared" si="5"/>
        <v>1089164.45</v>
      </c>
      <c r="AG23" s="184">
        <f t="shared" si="6"/>
        <v>1950</v>
      </c>
      <c r="AH23" s="19">
        <f t="shared" si="7"/>
        <v>1087214.45</v>
      </c>
      <c r="AI23" s="20">
        <f t="shared" si="8"/>
        <v>2009745.76</v>
      </c>
      <c r="AJ23" s="14">
        <f t="shared" si="9"/>
        <v>1608814.8800000001</v>
      </c>
      <c r="AK23" s="24">
        <f t="shared" si="4"/>
        <v>400930.87999999989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2446</v>
      </c>
      <c r="F24">
        <v>1586282.82</v>
      </c>
      <c r="G24">
        <v>299060.90999999997</v>
      </c>
      <c r="H24">
        <v>25556.36</v>
      </c>
      <c r="I24">
        <v>10757.65</v>
      </c>
      <c r="J24">
        <v>343491.59</v>
      </c>
      <c r="K24">
        <v>0</v>
      </c>
      <c r="N24">
        <v>1966.18</v>
      </c>
      <c r="Q24">
        <v>632763.29</v>
      </c>
      <c r="R24">
        <v>2878887.21</v>
      </c>
      <c r="S24">
        <v>532472.72</v>
      </c>
      <c r="T24">
        <v>47500</v>
      </c>
      <c r="V24">
        <v>2036427.1</v>
      </c>
      <c r="X24">
        <v>2200952.1</v>
      </c>
      <c r="AA24">
        <v>1576876.24</v>
      </c>
      <c r="AB24">
        <v>86525.83</v>
      </c>
      <c r="AD24">
        <v>13</v>
      </c>
      <c r="AE24">
        <v>500</v>
      </c>
      <c r="AF24" s="56">
        <f t="shared" si="5"/>
        <v>1910900.09</v>
      </c>
      <c r="AG24" s="184">
        <f t="shared" si="6"/>
        <v>1966.18</v>
      </c>
      <c r="AH24" s="19">
        <f t="shared" si="7"/>
        <v>1908933.9100000001</v>
      </c>
      <c r="AI24" s="20">
        <f t="shared" si="8"/>
        <v>2616399.8200000003</v>
      </c>
      <c r="AJ24" s="14">
        <f t="shared" si="9"/>
        <v>3864867.17</v>
      </c>
      <c r="AK24" s="24">
        <f t="shared" si="4"/>
        <v>-1248467.3499999996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2447</v>
      </c>
      <c r="F25">
        <v>445282.6</v>
      </c>
      <c r="G25">
        <v>732085.87</v>
      </c>
      <c r="H25">
        <v>30756.47</v>
      </c>
      <c r="I25">
        <v>133875.65</v>
      </c>
      <c r="J25">
        <v>151281.51</v>
      </c>
      <c r="K25">
        <v>0</v>
      </c>
      <c r="N25">
        <v>1876.88</v>
      </c>
      <c r="Q25">
        <v>-558651.14</v>
      </c>
      <c r="R25">
        <v>2079998.65</v>
      </c>
      <c r="S25">
        <v>473891.09</v>
      </c>
      <c r="V25">
        <v>607292</v>
      </c>
      <c r="X25">
        <v>729407</v>
      </c>
      <c r="AA25">
        <v>294322.25</v>
      </c>
      <c r="AB25">
        <v>82685.13</v>
      </c>
      <c r="AD25">
        <v>11</v>
      </c>
      <c r="AE25">
        <v>4700</v>
      </c>
      <c r="AF25" s="56">
        <f t="shared" si="5"/>
        <v>1208124.94</v>
      </c>
      <c r="AG25" s="184">
        <f t="shared" si="6"/>
        <v>1876.88</v>
      </c>
      <c r="AH25" s="19">
        <f t="shared" si="7"/>
        <v>1206248.06</v>
      </c>
      <c r="AI25" s="20">
        <f t="shared" si="8"/>
        <v>1081183.0900000001</v>
      </c>
      <c r="AJ25" s="14">
        <f t="shared" si="9"/>
        <v>1111125.3799999999</v>
      </c>
      <c r="AK25" s="24">
        <f t="shared" si="4"/>
        <v>-29942.289999999804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2448</v>
      </c>
      <c r="F26">
        <v>507218.78</v>
      </c>
      <c r="G26">
        <v>228929.15</v>
      </c>
      <c r="H26">
        <v>90339.68</v>
      </c>
      <c r="I26">
        <v>697010.41</v>
      </c>
      <c r="J26">
        <v>93851.35</v>
      </c>
      <c r="K26">
        <v>0</v>
      </c>
      <c r="N26">
        <v>0</v>
      </c>
      <c r="Q26">
        <v>1367157.6</v>
      </c>
      <c r="R26">
        <v>413083.29</v>
      </c>
      <c r="S26">
        <v>505472.86</v>
      </c>
      <c r="V26">
        <v>850796.78</v>
      </c>
      <c r="X26">
        <v>990085.78</v>
      </c>
      <c r="AA26">
        <v>437617.14</v>
      </c>
      <c r="AB26">
        <v>87732.24</v>
      </c>
      <c r="AD26">
        <v>1</v>
      </c>
      <c r="AE26">
        <v>3725</v>
      </c>
      <c r="AF26" s="56">
        <f t="shared" si="5"/>
        <v>826487.6100000001</v>
      </c>
      <c r="AG26" s="184">
        <f t="shared" si="6"/>
        <v>0</v>
      </c>
      <c r="AH26" s="19">
        <f t="shared" si="7"/>
        <v>826487.6100000001</v>
      </c>
      <c r="AI26" s="20">
        <f t="shared" si="8"/>
        <v>1356269.6400000001</v>
      </c>
      <c r="AJ26" s="14">
        <f t="shared" si="9"/>
        <v>1519161.16</v>
      </c>
      <c r="AK26" s="24">
        <f t="shared" si="4"/>
        <v>-162891.51999999979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2449</v>
      </c>
      <c r="F27">
        <v>549681.28</v>
      </c>
      <c r="G27">
        <v>24354</v>
      </c>
      <c r="H27">
        <v>11958</v>
      </c>
      <c r="I27">
        <v>378031.67</v>
      </c>
      <c r="J27">
        <v>204997.4</v>
      </c>
      <c r="K27">
        <v>0</v>
      </c>
      <c r="N27">
        <v>0</v>
      </c>
      <c r="Q27">
        <v>-1054030.45</v>
      </c>
      <c r="R27">
        <v>2337378.21</v>
      </c>
      <c r="S27">
        <v>245443.35</v>
      </c>
      <c r="T27">
        <v>120000</v>
      </c>
      <c r="V27">
        <v>885733</v>
      </c>
      <c r="X27">
        <v>885733</v>
      </c>
      <c r="Y27">
        <v>2400</v>
      </c>
      <c r="AA27">
        <v>382584.39</v>
      </c>
      <c r="AB27">
        <v>92312.29</v>
      </c>
      <c r="AD27">
        <v>2272.08</v>
      </c>
      <c r="AE27">
        <v>200</v>
      </c>
      <c r="AF27" s="56">
        <f t="shared" si="5"/>
        <v>585993.28</v>
      </c>
      <c r="AG27" s="184">
        <f t="shared" si="6"/>
        <v>0</v>
      </c>
      <c r="AH27" s="19">
        <f t="shared" si="7"/>
        <v>585993.28</v>
      </c>
      <c r="AI27" s="20">
        <f t="shared" si="8"/>
        <v>1251176.3500000001</v>
      </c>
      <c r="AJ27" s="14">
        <f t="shared" si="9"/>
        <v>1365501.7600000002</v>
      </c>
      <c r="AK27" s="24">
        <f t="shared" si="4"/>
        <v>-114325.41000000015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2450</v>
      </c>
      <c r="F28">
        <v>665247.54</v>
      </c>
      <c r="G28">
        <v>0</v>
      </c>
      <c r="H28">
        <v>35603.81</v>
      </c>
      <c r="I28">
        <v>74341.78</v>
      </c>
      <c r="J28">
        <v>140955.53</v>
      </c>
      <c r="K28">
        <v>0</v>
      </c>
      <c r="L28">
        <v>3000</v>
      </c>
      <c r="N28">
        <v>0</v>
      </c>
      <c r="Q28">
        <v>-1645089.84</v>
      </c>
      <c r="R28">
        <v>2446216.73</v>
      </c>
      <c r="S28">
        <v>261186.81</v>
      </c>
      <c r="T28">
        <v>316400</v>
      </c>
      <c r="V28">
        <v>505715</v>
      </c>
      <c r="X28">
        <v>646980</v>
      </c>
      <c r="AA28">
        <v>255694.58</v>
      </c>
      <c r="AB28">
        <v>68603.460000000006</v>
      </c>
      <c r="AD28">
        <v>2</v>
      </c>
      <c r="AF28" s="56">
        <f t="shared" si="5"/>
        <v>700851.35000000009</v>
      </c>
      <c r="AG28" s="184">
        <f t="shared" si="6"/>
        <v>3000</v>
      </c>
      <c r="AH28" s="19">
        <f t="shared" si="7"/>
        <v>697851.35000000009</v>
      </c>
      <c r="AI28" s="20">
        <f t="shared" si="8"/>
        <v>1083301.81</v>
      </c>
      <c r="AJ28" s="14">
        <f t="shared" si="9"/>
        <v>971280.03999999992</v>
      </c>
      <c r="AK28" s="24">
        <f t="shared" si="4"/>
        <v>112021.77000000014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2451</v>
      </c>
      <c r="F29">
        <v>858837.68</v>
      </c>
      <c r="G29">
        <v>955420.52</v>
      </c>
      <c r="H29">
        <v>23568.1</v>
      </c>
      <c r="I29">
        <v>513037.77</v>
      </c>
      <c r="J29">
        <v>941059.74</v>
      </c>
      <c r="M29">
        <v>350175</v>
      </c>
      <c r="N29">
        <v>8718.73</v>
      </c>
      <c r="Q29">
        <v>-97506.12</v>
      </c>
      <c r="R29">
        <v>1940194.37</v>
      </c>
      <c r="S29">
        <v>1708448.4</v>
      </c>
      <c r="T29">
        <v>176350</v>
      </c>
      <c r="V29">
        <v>853858.5</v>
      </c>
      <c r="W29">
        <v>14100</v>
      </c>
      <c r="X29">
        <v>1052992.5</v>
      </c>
      <c r="Y29">
        <v>3225</v>
      </c>
      <c r="Z29">
        <v>710</v>
      </c>
      <c r="AA29">
        <v>422438.37</v>
      </c>
      <c r="AB29">
        <v>123049.2</v>
      </c>
      <c r="AE29">
        <v>60000</v>
      </c>
      <c r="AF29" s="56">
        <f t="shared" si="5"/>
        <v>1837826.3000000003</v>
      </c>
      <c r="AG29" s="184">
        <f t="shared" si="6"/>
        <v>358893.73</v>
      </c>
      <c r="AH29" s="19">
        <f t="shared" si="7"/>
        <v>1478932.5700000003</v>
      </c>
      <c r="AI29" s="20">
        <f t="shared" si="8"/>
        <v>2752756.9</v>
      </c>
      <c r="AJ29" s="14">
        <f t="shared" si="9"/>
        <v>1662415.07</v>
      </c>
      <c r="AK29" s="24">
        <f t="shared" si="4"/>
        <v>1090341.8299999998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2452</v>
      </c>
      <c r="F30">
        <v>1148109.69</v>
      </c>
      <c r="G30">
        <v>23595.91</v>
      </c>
      <c r="H30">
        <v>9246.2800000000007</v>
      </c>
      <c r="I30">
        <v>1662601.34</v>
      </c>
      <c r="J30">
        <v>526467.17000000004</v>
      </c>
      <c r="M30">
        <v>250000</v>
      </c>
      <c r="N30">
        <v>8859.99</v>
      </c>
      <c r="Q30">
        <v>2154119.31</v>
      </c>
      <c r="R30">
        <v>225942.27</v>
      </c>
      <c r="S30">
        <v>1346743.16</v>
      </c>
      <c r="T30">
        <v>92000</v>
      </c>
      <c r="V30">
        <v>242392.5</v>
      </c>
      <c r="W30">
        <v>92300</v>
      </c>
      <c r="X30">
        <v>420998.5</v>
      </c>
      <c r="AA30">
        <v>396960.39</v>
      </c>
      <c r="AB30">
        <v>204177.95</v>
      </c>
      <c r="AE30">
        <v>20200</v>
      </c>
      <c r="AF30" s="56">
        <f t="shared" si="5"/>
        <v>1180951.8799999999</v>
      </c>
      <c r="AG30" s="184">
        <f t="shared" si="6"/>
        <v>258859.99</v>
      </c>
      <c r="AH30" s="19">
        <f t="shared" si="7"/>
        <v>922091.8899999999</v>
      </c>
      <c r="AI30" s="20">
        <f t="shared" si="8"/>
        <v>1773435.66</v>
      </c>
      <c r="AJ30" s="14">
        <f t="shared" si="9"/>
        <v>1042336.8400000001</v>
      </c>
      <c r="AK30" s="24">
        <f t="shared" si="4"/>
        <v>731098.81999999983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2453</v>
      </c>
      <c r="F31">
        <v>1175350.44</v>
      </c>
      <c r="G31">
        <v>1317281.8500000001</v>
      </c>
      <c r="H31">
        <v>10235.27</v>
      </c>
      <c r="I31">
        <v>851920.9</v>
      </c>
      <c r="J31">
        <v>241683.15</v>
      </c>
      <c r="M31">
        <v>169500</v>
      </c>
      <c r="N31">
        <v>29.18</v>
      </c>
      <c r="Q31">
        <v>1651606.21</v>
      </c>
      <c r="R31">
        <v>519805.36</v>
      </c>
      <c r="S31">
        <v>2191532.39</v>
      </c>
      <c r="T31">
        <v>160500</v>
      </c>
      <c r="U31">
        <v>217.99</v>
      </c>
      <c r="V31">
        <v>1744232.95</v>
      </c>
      <c r="W31">
        <v>18500</v>
      </c>
      <c r="X31">
        <v>2013674.95</v>
      </c>
      <c r="AA31">
        <v>576500</v>
      </c>
      <c r="AB31">
        <v>69277.52</v>
      </c>
      <c r="AE31">
        <v>200000</v>
      </c>
      <c r="AF31" s="56">
        <f t="shared" si="5"/>
        <v>2502867.56</v>
      </c>
      <c r="AG31" s="184">
        <f t="shared" si="6"/>
        <v>169529.18</v>
      </c>
      <c r="AH31" s="19">
        <f t="shared" si="7"/>
        <v>2333338.38</v>
      </c>
      <c r="AI31" s="20">
        <f t="shared" si="8"/>
        <v>4114983.33</v>
      </c>
      <c r="AJ31" s="14">
        <f t="shared" si="9"/>
        <v>2859452.47</v>
      </c>
      <c r="AK31" s="24">
        <f t="shared" si="4"/>
        <v>1255530.8599999999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2454</v>
      </c>
      <c r="F32">
        <v>886842.96</v>
      </c>
      <c r="G32">
        <v>418609.24</v>
      </c>
      <c r="H32">
        <v>22793.79</v>
      </c>
      <c r="I32">
        <v>2022189.58</v>
      </c>
      <c r="J32">
        <v>413570.43</v>
      </c>
      <c r="M32">
        <v>47220</v>
      </c>
      <c r="N32">
        <v>10086.89</v>
      </c>
      <c r="Q32">
        <v>3113400.37</v>
      </c>
      <c r="R32">
        <v>164243.42000000001</v>
      </c>
      <c r="S32">
        <v>1020489.44</v>
      </c>
      <c r="T32">
        <v>25200</v>
      </c>
      <c r="V32">
        <v>777017.5</v>
      </c>
      <c r="W32">
        <v>121483.75</v>
      </c>
      <c r="X32">
        <v>942467.5</v>
      </c>
      <c r="Y32">
        <v>18170</v>
      </c>
      <c r="Z32">
        <v>2584</v>
      </c>
      <c r="AA32">
        <v>362248.05</v>
      </c>
      <c r="AB32">
        <v>138165.82</v>
      </c>
      <c r="AE32">
        <v>51500</v>
      </c>
      <c r="AF32" s="56">
        <f t="shared" si="5"/>
        <v>1328245.99</v>
      </c>
      <c r="AG32" s="184">
        <f t="shared" si="6"/>
        <v>57306.89</v>
      </c>
      <c r="AH32" s="19">
        <f t="shared" si="7"/>
        <v>1270939.1000000001</v>
      </c>
      <c r="AI32" s="20">
        <f t="shared" si="8"/>
        <v>1944190.69</v>
      </c>
      <c r="AJ32" s="14">
        <f t="shared" si="9"/>
        <v>1515135.37</v>
      </c>
      <c r="AK32" s="24">
        <f t="shared" si="4"/>
        <v>429055.31999999983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2455</v>
      </c>
      <c r="F33">
        <v>935057.1</v>
      </c>
      <c r="G33">
        <v>399560.55</v>
      </c>
      <c r="H33">
        <v>25614.880000000001</v>
      </c>
      <c r="I33">
        <v>483983.63</v>
      </c>
      <c r="J33">
        <v>234913.68</v>
      </c>
      <c r="M33">
        <v>568850</v>
      </c>
      <c r="N33">
        <v>41.62</v>
      </c>
      <c r="Q33">
        <v>-2782733.07</v>
      </c>
      <c r="R33">
        <v>3631737.05</v>
      </c>
      <c r="S33">
        <v>1126472.1200000001</v>
      </c>
      <c r="T33">
        <v>23500</v>
      </c>
      <c r="V33">
        <v>1083005</v>
      </c>
      <c r="W33">
        <v>220949.85</v>
      </c>
      <c r="X33">
        <v>1259167</v>
      </c>
      <c r="Y33">
        <v>640</v>
      </c>
      <c r="Z33">
        <v>2120</v>
      </c>
      <c r="AA33">
        <v>464033.3</v>
      </c>
      <c r="AB33">
        <v>66732.429999999993</v>
      </c>
      <c r="AF33" s="56">
        <f t="shared" si="5"/>
        <v>1360232.5299999998</v>
      </c>
      <c r="AG33" s="184">
        <f t="shared" si="6"/>
        <v>568891.62</v>
      </c>
      <c r="AH33" s="19">
        <f t="shared" si="7"/>
        <v>791340.9099999998</v>
      </c>
      <c r="AI33" s="20">
        <f t="shared" si="8"/>
        <v>2453926.9700000002</v>
      </c>
      <c r="AJ33" s="14">
        <f t="shared" si="9"/>
        <v>1792692.73</v>
      </c>
      <c r="AK33" s="24">
        <f t="shared" si="4"/>
        <v>661234.24000000022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2456</v>
      </c>
      <c r="F34">
        <v>496657.4</v>
      </c>
      <c r="G34">
        <v>546180.23</v>
      </c>
      <c r="H34">
        <v>35268.81</v>
      </c>
      <c r="I34">
        <v>234485.63</v>
      </c>
      <c r="J34">
        <v>814999.93</v>
      </c>
      <c r="M34">
        <v>316500</v>
      </c>
      <c r="N34">
        <v>43.28</v>
      </c>
      <c r="Q34">
        <v>654578.67000000004</v>
      </c>
      <c r="R34">
        <v>669957.9</v>
      </c>
      <c r="S34">
        <v>1428025.34</v>
      </c>
      <c r="T34">
        <v>107700</v>
      </c>
      <c r="V34">
        <v>263182.5</v>
      </c>
      <c r="W34">
        <v>24800</v>
      </c>
      <c r="X34">
        <v>580674.5</v>
      </c>
      <c r="Y34">
        <v>6385</v>
      </c>
      <c r="Z34">
        <v>456</v>
      </c>
      <c r="AA34">
        <v>601214.24</v>
      </c>
      <c r="AB34">
        <v>116965.95</v>
      </c>
      <c r="AE34">
        <v>31500</v>
      </c>
      <c r="AF34" s="56">
        <f t="shared" si="5"/>
        <v>1078106.44</v>
      </c>
      <c r="AG34" s="184">
        <f t="shared" si="6"/>
        <v>316543.28000000003</v>
      </c>
      <c r="AH34" s="19">
        <f t="shared" si="7"/>
        <v>761563.15999999992</v>
      </c>
      <c r="AI34" s="20">
        <f t="shared" si="8"/>
        <v>1823707.84</v>
      </c>
      <c r="AJ34" s="14">
        <f t="shared" si="9"/>
        <v>1337195.69</v>
      </c>
      <c r="AK34" s="24">
        <f t="shared" si="4"/>
        <v>486512.15000000014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2457</v>
      </c>
      <c r="F35">
        <v>1168718.4099999999</v>
      </c>
      <c r="G35">
        <v>782532.06</v>
      </c>
      <c r="H35">
        <v>33043.08</v>
      </c>
      <c r="I35">
        <v>508847.6</v>
      </c>
      <c r="J35">
        <v>360098.69</v>
      </c>
      <c r="M35">
        <v>21650</v>
      </c>
      <c r="N35">
        <v>320</v>
      </c>
      <c r="Q35">
        <v>-453468.86</v>
      </c>
      <c r="R35">
        <v>2501284.2200000002</v>
      </c>
      <c r="S35">
        <v>1758732.33</v>
      </c>
      <c r="T35">
        <v>3800</v>
      </c>
      <c r="U35">
        <v>638.11</v>
      </c>
      <c r="V35">
        <v>873457.5</v>
      </c>
      <c r="W35">
        <v>21155.32</v>
      </c>
      <c r="X35">
        <v>1158445.5</v>
      </c>
      <c r="AA35">
        <v>513285.91</v>
      </c>
      <c r="AB35">
        <v>133713.62</v>
      </c>
      <c r="AE35">
        <v>68883.75</v>
      </c>
      <c r="AF35" s="56">
        <f t="shared" si="5"/>
        <v>1984293.55</v>
      </c>
      <c r="AG35" s="184">
        <f t="shared" si="6"/>
        <v>21970</v>
      </c>
      <c r="AH35" s="19">
        <f t="shared" si="7"/>
        <v>1962323.55</v>
      </c>
      <c r="AI35" s="20">
        <f t="shared" si="8"/>
        <v>2657783.2600000002</v>
      </c>
      <c r="AJ35" s="14">
        <f t="shared" si="9"/>
        <v>1874328.7799999998</v>
      </c>
      <c r="AK35" s="24">
        <f t="shared" si="4"/>
        <v>783454.48000000045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2458</v>
      </c>
      <c r="F36">
        <v>715389.97</v>
      </c>
      <c r="G36">
        <v>493583.61</v>
      </c>
      <c r="H36">
        <v>5171.24</v>
      </c>
      <c r="I36">
        <v>1713232.1</v>
      </c>
      <c r="J36">
        <v>375083.73</v>
      </c>
      <c r="M36">
        <v>165000</v>
      </c>
      <c r="N36">
        <v>5855.9</v>
      </c>
      <c r="Q36">
        <v>801515.64</v>
      </c>
      <c r="R36">
        <v>1692932.58</v>
      </c>
      <c r="S36">
        <v>1198050.23</v>
      </c>
      <c r="T36">
        <v>78000</v>
      </c>
      <c r="V36">
        <v>737152.5</v>
      </c>
      <c r="W36">
        <v>11850</v>
      </c>
      <c r="X36">
        <v>952167.5</v>
      </c>
      <c r="AA36">
        <v>325066.25</v>
      </c>
      <c r="AB36">
        <v>110662.45</v>
      </c>
      <c r="AF36" s="56">
        <f t="shared" si="5"/>
        <v>1214144.82</v>
      </c>
      <c r="AG36" s="184">
        <f t="shared" si="6"/>
        <v>170855.9</v>
      </c>
      <c r="AH36" s="19">
        <f t="shared" si="7"/>
        <v>1043288.92</v>
      </c>
      <c r="AI36" s="20">
        <f t="shared" si="8"/>
        <v>2025052.73</v>
      </c>
      <c r="AJ36" s="14">
        <f t="shared" si="9"/>
        <v>1387896.2</v>
      </c>
      <c r="AK36" s="24">
        <f t="shared" si="4"/>
        <v>637156.53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2459</v>
      </c>
      <c r="F37">
        <v>1369010.07</v>
      </c>
      <c r="G37">
        <v>78260.539999999994</v>
      </c>
      <c r="H37">
        <v>27174.880000000001</v>
      </c>
      <c r="I37">
        <v>1019579.25</v>
      </c>
      <c r="J37">
        <v>902693.93</v>
      </c>
      <c r="L37">
        <v>11400</v>
      </c>
      <c r="M37">
        <v>142100</v>
      </c>
      <c r="N37">
        <v>505.82</v>
      </c>
      <c r="Q37">
        <v>771501.69</v>
      </c>
      <c r="R37">
        <v>1663595.16</v>
      </c>
      <c r="S37">
        <v>1482420.15</v>
      </c>
      <c r="T37">
        <v>190250</v>
      </c>
      <c r="V37">
        <v>727982.5</v>
      </c>
      <c r="W37">
        <v>53700</v>
      </c>
      <c r="X37">
        <v>929917.5</v>
      </c>
      <c r="AA37">
        <v>568020.79</v>
      </c>
      <c r="AB37">
        <v>148798.35999999999</v>
      </c>
      <c r="AF37" s="56">
        <f t="shared" si="5"/>
        <v>1474445.49</v>
      </c>
      <c r="AG37" s="184">
        <f t="shared" si="6"/>
        <v>154005.82</v>
      </c>
      <c r="AH37" s="19">
        <f t="shared" si="7"/>
        <v>1320439.67</v>
      </c>
      <c r="AI37" s="20">
        <f t="shared" si="8"/>
        <v>2454352.65</v>
      </c>
      <c r="AJ37" s="14">
        <f t="shared" si="9"/>
        <v>1646736.65</v>
      </c>
      <c r="AK37" s="24">
        <f t="shared" si="4"/>
        <v>807616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2460</v>
      </c>
      <c r="F38">
        <v>692489.47</v>
      </c>
      <c r="G38">
        <v>234790.45</v>
      </c>
      <c r="H38">
        <v>12404.69</v>
      </c>
      <c r="I38">
        <v>638916.71</v>
      </c>
      <c r="J38">
        <v>631419.06999999995</v>
      </c>
      <c r="M38">
        <v>184900</v>
      </c>
      <c r="N38">
        <v>21.03</v>
      </c>
      <c r="Q38">
        <v>-1688370.72</v>
      </c>
      <c r="R38">
        <v>3267492.72</v>
      </c>
      <c r="S38">
        <v>1045088.07</v>
      </c>
      <c r="T38">
        <v>112100</v>
      </c>
      <c r="V38">
        <v>1474302.5</v>
      </c>
      <c r="W38">
        <v>20490</v>
      </c>
      <c r="X38">
        <v>1665312.5</v>
      </c>
      <c r="AA38">
        <v>424189.99</v>
      </c>
      <c r="AB38">
        <v>116500.72</v>
      </c>
      <c r="AF38" s="56">
        <f t="shared" si="5"/>
        <v>939684.60999999987</v>
      </c>
      <c r="AG38" s="184">
        <f t="shared" si="6"/>
        <v>184921.03</v>
      </c>
      <c r="AH38" s="19">
        <f t="shared" si="7"/>
        <v>754763.57999999984</v>
      </c>
      <c r="AI38" s="20">
        <f t="shared" si="8"/>
        <v>2651980.5699999998</v>
      </c>
      <c r="AJ38" s="14">
        <f t="shared" si="9"/>
        <v>2206003.21</v>
      </c>
      <c r="AK38" s="24">
        <f t="shared" si="4"/>
        <v>445977.35999999987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2461</v>
      </c>
      <c r="F39">
        <v>836219.15</v>
      </c>
      <c r="G39">
        <v>213080.04</v>
      </c>
      <c r="H39">
        <v>54845</v>
      </c>
      <c r="I39">
        <v>473805.46</v>
      </c>
      <c r="J39">
        <v>528184.65</v>
      </c>
      <c r="K39">
        <v>36084.949999999997</v>
      </c>
      <c r="L39">
        <v>7200</v>
      </c>
      <c r="N39">
        <v>0</v>
      </c>
      <c r="O39">
        <v>20980.880000000001</v>
      </c>
      <c r="Q39">
        <v>458734.05</v>
      </c>
      <c r="R39">
        <v>1814650.86</v>
      </c>
      <c r="S39">
        <v>478121.89</v>
      </c>
      <c r="T39">
        <v>2065.12</v>
      </c>
      <c r="V39">
        <v>1318259.4099999999</v>
      </c>
      <c r="W39">
        <v>3500</v>
      </c>
      <c r="X39">
        <v>1499275.41</v>
      </c>
      <c r="AA39">
        <v>406425.37</v>
      </c>
      <c r="AB39">
        <v>127762.08</v>
      </c>
      <c r="AF39" s="56">
        <f t="shared" si="5"/>
        <v>1104144.19</v>
      </c>
      <c r="AG39" s="184">
        <f t="shared" si="6"/>
        <v>43284.95</v>
      </c>
      <c r="AH39" s="19">
        <f t="shared" si="7"/>
        <v>1060859.24</v>
      </c>
      <c r="AI39" s="20">
        <f t="shared" si="8"/>
        <v>1801946.42</v>
      </c>
      <c r="AJ39" s="14">
        <f t="shared" si="9"/>
        <v>2033462.8599999999</v>
      </c>
      <c r="AK39" s="24">
        <f t="shared" si="4"/>
        <v>-231516.43999999994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2462</v>
      </c>
      <c r="F40">
        <v>95726.59</v>
      </c>
      <c r="G40">
        <v>113080.3</v>
      </c>
      <c r="H40">
        <v>62483.74</v>
      </c>
      <c r="I40">
        <v>954860.49</v>
      </c>
      <c r="J40">
        <v>62094.73</v>
      </c>
      <c r="K40">
        <v>14867.52</v>
      </c>
      <c r="L40">
        <v>7200</v>
      </c>
      <c r="N40">
        <v>62838.97</v>
      </c>
      <c r="Q40">
        <v>-370287.17</v>
      </c>
      <c r="R40">
        <v>1633793.05</v>
      </c>
      <c r="S40">
        <v>580817.16</v>
      </c>
      <c r="V40">
        <v>1020955</v>
      </c>
      <c r="W40">
        <v>3000</v>
      </c>
      <c r="X40">
        <v>1272708</v>
      </c>
      <c r="AA40">
        <v>316663.88</v>
      </c>
      <c r="AB40">
        <v>75566.8</v>
      </c>
      <c r="AF40" s="56">
        <f t="shared" si="5"/>
        <v>271290.63</v>
      </c>
      <c r="AG40" s="184">
        <f t="shared" si="6"/>
        <v>84906.49</v>
      </c>
      <c r="AH40" s="19">
        <f t="shared" si="7"/>
        <v>186384.14</v>
      </c>
      <c r="AI40" s="20">
        <f t="shared" si="8"/>
        <v>1604772.1600000001</v>
      </c>
      <c r="AJ40" s="14">
        <f t="shared" si="9"/>
        <v>1664938.68</v>
      </c>
      <c r="AK40" s="24">
        <f t="shared" si="4"/>
        <v>-60166.519999999786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2463</v>
      </c>
      <c r="F41">
        <v>396228.15</v>
      </c>
      <c r="G41">
        <v>173720.23</v>
      </c>
      <c r="H41">
        <v>19952</v>
      </c>
      <c r="I41">
        <v>1038156.81</v>
      </c>
      <c r="J41">
        <v>131084.81</v>
      </c>
      <c r="K41">
        <v>17548.09</v>
      </c>
      <c r="L41">
        <v>7900</v>
      </c>
      <c r="N41">
        <v>1097.71</v>
      </c>
      <c r="O41">
        <v>17916.78</v>
      </c>
      <c r="Q41">
        <v>1555326.66</v>
      </c>
      <c r="R41">
        <v>174893.33</v>
      </c>
      <c r="S41">
        <v>484788.56</v>
      </c>
      <c r="T41">
        <v>2083.3000000000002</v>
      </c>
      <c r="V41">
        <v>764802.5</v>
      </c>
      <c r="X41">
        <v>936197.5</v>
      </c>
      <c r="Z41">
        <v>632</v>
      </c>
      <c r="AA41">
        <v>250135.62</v>
      </c>
      <c r="AB41">
        <v>80249.81</v>
      </c>
      <c r="AF41" s="56">
        <f t="shared" si="5"/>
        <v>589900.38</v>
      </c>
      <c r="AG41" s="184">
        <f t="shared" si="6"/>
        <v>26545.8</v>
      </c>
      <c r="AH41" s="19">
        <f t="shared" si="7"/>
        <v>563354.57999999996</v>
      </c>
      <c r="AI41" s="20">
        <f t="shared" si="8"/>
        <v>1251674.3599999999</v>
      </c>
      <c r="AJ41" s="14">
        <f t="shared" si="9"/>
        <v>1267214.9300000002</v>
      </c>
      <c r="AK41" s="24">
        <f t="shared" si="4"/>
        <v>-15540.570000000298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2464</v>
      </c>
      <c r="F42">
        <v>514240.85</v>
      </c>
      <c r="G42">
        <v>301672.78999999998</v>
      </c>
      <c r="H42">
        <v>109148.65</v>
      </c>
      <c r="I42">
        <v>1168838.48</v>
      </c>
      <c r="J42">
        <v>110481.52</v>
      </c>
      <c r="K42">
        <v>57248.69</v>
      </c>
      <c r="L42">
        <v>85700</v>
      </c>
      <c r="N42">
        <v>2869.23</v>
      </c>
      <c r="O42">
        <v>402459.33</v>
      </c>
      <c r="Q42">
        <v>198520.21</v>
      </c>
      <c r="R42">
        <v>1781475.04</v>
      </c>
      <c r="S42">
        <v>900098.53</v>
      </c>
      <c r="T42">
        <v>11929.73</v>
      </c>
      <c r="V42">
        <v>986386.11</v>
      </c>
      <c r="W42">
        <v>2500</v>
      </c>
      <c r="X42">
        <v>1292353.1100000001</v>
      </c>
      <c r="AA42">
        <v>781449.07</v>
      </c>
      <c r="AB42">
        <v>151002.4</v>
      </c>
      <c r="AF42" s="56">
        <f t="shared" si="5"/>
        <v>925062.28999999992</v>
      </c>
      <c r="AG42" s="184">
        <f t="shared" si="6"/>
        <v>145817.92000000001</v>
      </c>
      <c r="AH42" s="19">
        <f t="shared" si="7"/>
        <v>779244.36999999988</v>
      </c>
      <c r="AI42" s="20">
        <f t="shared" si="8"/>
        <v>1900914.37</v>
      </c>
      <c r="AJ42" s="14">
        <f t="shared" si="9"/>
        <v>2224804.58</v>
      </c>
      <c r="AK42" s="24">
        <f t="shared" si="4"/>
        <v>-323890.20999999996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2465</v>
      </c>
      <c r="F43">
        <v>710868.75</v>
      </c>
      <c r="G43">
        <v>185729.06</v>
      </c>
      <c r="H43">
        <v>39701.870000000003</v>
      </c>
      <c r="I43">
        <v>1366152.64</v>
      </c>
      <c r="J43">
        <v>389824.11</v>
      </c>
      <c r="K43">
        <v>23845.24</v>
      </c>
      <c r="L43">
        <v>7200</v>
      </c>
      <c r="N43">
        <v>181.22</v>
      </c>
      <c r="Q43">
        <v>-54747.54</v>
      </c>
      <c r="R43">
        <v>1769380.27</v>
      </c>
      <c r="S43">
        <v>1709165.93</v>
      </c>
      <c r="V43">
        <v>971556</v>
      </c>
      <c r="W43">
        <v>4510</v>
      </c>
      <c r="X43">
        <v>1264421</v>
      </c>
      <c r="AA43">
        <v>414640.19</v>
      </c>
      <c r="AB43">
        <v>59753.5</v>
      </c>
      <c r="AF43" s="56">
        <f t="shared" si="5"/>
        <v>936299.68</v>
      </c>
      <c r="AG43" s="184">
        <f t="shared" si="6"/>
        <v>31226.460000000003</v>
      </c>
      <c r="AH43" s="19">
        <f t="shared" si="7"/>
        <v>905073.22000000009</v>
      </c>
      <c r="AI43" s="20">
        <f t="shared" si="8"/>
        <v>2685231.9299999997</v>
      </c>
      <c r="AJ43" s="14">
        <f t="shared" si="9"/>
        <v>1738814.69</v>
      </c>
      <c r="AK43" s="24">
        <f t="shared" si="4"/>
        <v>946417.23999999976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2466</v>
      </c>
      <c r="F44">
        <v>329235.61</v>
      </c>
      <c r="G44">
        <v>94337.19</v>
      </c>
      <c r="H44">
        <v>3000</v>
      </c>
      <c r="I44">
        <v>900474.76</v>
      </c>
      <c r="J44">
        <v>215850.39</v>
      </c>
      <c r="K44">
        <v>19249.73</v>
      </c>
      <c r="L44">
        <v>7200</v>
      </c>
      <c r="N44">
        <v>100</v>
      </c>
      <c r="Q44">
        <v>-1040171.64</v>
      </c>
      <c r="R44">
        <v>2854151.72</v>
      </c>
      <c r="S44">
        <v>394271.29</v>
      </c>
      <c r="T44">
        <v>98000</v>
      </c>
      <c r="V44">
        <v>719115.5</v>
      </c>
      <c r="W44">
        <v>3000</v>
      </c>
      <c r="X44">
        <v>919239.5</v>
      </c>
      <c r="AA44">
        <v>440135.89</v>
      </c>
      <c r="AB44">
        <v>152643.26</v>
      </c>
      <c r="AF44" s="56">
        <f t="shared" si="5"/>
        <v>426572.79999999999</v>
      </c>
      <c r="AG44" s="184">
        <f t="shared" si="6"/>
        <v>26549.73</v>
      </c>
      <c r="AH44" s="19">
        <f t="shared" si="7"/>
        <v>400023.07</v>
      </c>
      <c r="AI44" s="20">
        <f t="shared" si="8"/>
        <v>1214386.79</v>
      </c>
      <c r="AJ44" s="14">
        <f t="shared" si="9"/>
        <v>1512018.6500000001</v>
      </c>
      <c r="AK44" s="24">
        <f t="shared" si="4"/>
        <v>-297631.8600000001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2467</v>
      </c>
      <c r="F45">
        <v>154331.12</v>
      </c>
      <c r="G45">
        <v>62402.15</v>
      </c>
      <c r="H45">
        <v>13109.07</v>
      </c>
      <c r="I45">
        <v>398589.8</v>
      </c>
      <c r="J45">
        <v>59720.99</v>
      </c>
      <c r="K45">
        <v>19625.95</v>
      </c>
      <c r="L45">
        <v>23500</v>
      </c>
      <c r="N45">
        <v>224.29</v>
      </c>
      <c r="Q45">
        <v>-855757.13</v>
      </c>
      <c r="R45">
        <v>1653756.5</v>
      </c>
      <c r="S45">
        <v>394038.27</v>
      </c>
      <c r="V45">
        <v>587804.22</v>
      </c>
      <c r="W45">
        <v>4500</v>
      </c>
      <c r="X45">
        <v>787045.22</v>
      </c>
      <c r="AA45">
        <v>326889.34999999998</v>
      </c>
      <c r="AB45">
        <v>25604.400000000001</v>
      </c>
      <c r="AF45" s="56">
        <f t="shared" si="5"/>
        <v>229842.34</v>
      </c>
      <c r="AG45" s="184">
        <f t="shared" si="6"/>
        <v>43350.239999999998</v>
      </c>
      <c r="AH45" s="19">
        <f t="shared" si="7"/>
        <v>186492.1</v>
      </c>
      <c r="AI45" s="20">
        <f t="shared" si="8"/>
        <v>986342.49</v>
      </c>
      <c r="AJ45" s="14">
        <f t="shared" si="9"/>
        <v>1139538.9699999997</v>
      </c>
      <c r="AK45" s="24">
        <f t="shared" si="4"/>
        <v>-153196.47999999975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2468</v>
      </c>
      <c r="F46">
        <v>398550.86</v>
      </c>
      <c r="G46">
        <v>306591.87</v>
      </c>
      <c r="H46">
        <v>14599.28</v>
      </c>
      <c r="I46">
        <v>369493.75</v>
      </c>
      <c r="J46">
        <v>412812</v>
      </c>
      <c r="K46">
        <v>748.8</v>
      </c>
      <c r="L46">
        <v>9901.9699999999993</v>
      </c>
      <c r="N46">
        <v>198.13</v>
      </c>
      <c r="Q46">
        <v>120062.2</v>
      </c>
      <c r="R46">
        <v>1474437.8</v>
      </c>
      <c r="S46">
        <v>461759.45</v>
      </c>
      <c r="T46">
        <v>18000</v>
      </c>
      <c r="V46">
        <v>583450</v>
      </c>
      <c r="W46">
        <v>39000</v>
      </c>
      <c r="X46">
        <v>727894</v>
      </c>
      <c r="AA46">
        <v>366924.78</v>
      </c>
      <c r="AB46">
        <v>110691.81</v>
      </c>
      <c r="AF46" s="56">
        <f t="shared" si="5"/>
        <v>719742.01</v>
      </c>
      <c r="AG46" s="184">
        <f t="shared" si="6"/>
        <v>10848.899999999998</v>
      </c>
      <c r="AH46" s="19">
        <f t="shared" si="7"/>
        <v>708893.11</v>
      </c>
      <c r="AI46" s="20">
        <f t="shared" si="8"/>
        <v>1102209.45</v>
      </c>
      <c r="AJ46" s="14">
        <f t="shared" si="9"/>
        <v>1205510.5900000001</v>
      </c>
      <c r="AK46" s="24">
        <f t="shared" si="4"/>
        <v>-103301.14000000013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2469</v>
      </c>
      <c r="F47">
        <v>808121.21</v>
      </c>
      <c r="G47">
        <v>161935.04999999999</v>
      </c>
      <c r="H47">
        <v>44651.79</v>
      </c>
      <c r="I47">
        <v>1073053.8999999999</v>
      </c>
      <c r="J47">
        <v>76996.320000000007</v>
      </c>
      <c r="K47">
        <v>113231.74</v>
      </c>
      <c r="L47">
        <v>10350</v>
      </c>
      <c r="N47">
        <v>45.08</v>
      </c>
      <c r="Q47">
        <v>-196566.65</v>
      </c>
      <c r="R47">
        <v>2017007.85</v>
      </c>
      <c r="S47">
        <v>649216.09</v>
      </c>
      <c r="T47">
        <v>474000</v>
      </c>
      <c r="U47">
        <v>1686.36</v>
      </c>
      <c r="V47">
        <v>1107040</v>
      </c>
      <c r="W47">
        <v>2000</v>
      </c>
      <c r="X47">
        <v>1509009</v>
      </c>
      <c r="Y47">
        <v>468</v>
      </c>
      <c r="AA47">
        <v>413655.92</v>
      </c>
      <c r="AB47">
        <v>90119.28</v>
      </c>
      <c r="AF47" s="56">
        <f t="shared" si="5"/>
        <v>1014708.05</v>
      </c>
      <c r="AG47" s="184">
        <f t="shared" si="6"/>
        <v>123626.82</v>
      </c>
      <c r="AH47" s="19">
        <f t="shared" si="7"/>
        <v>891081.23</v>
      </c>
      <c r="AI47" s="20">
        <f t="shared" si="8"/>
        <v>2233942.4500000002</v>
      </c>
      <c r="AJ47" s="14">
        <f t="shared" si="9"/>
        <v>2013252.2</v>
      </c>
      <c r="AK47" s="24">
        <f t="shared" si="4"/>
        <v>220690.25000000023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2470</v>
      </c>
      <c r="F48">
        <v>550957.88</v>
      </c>
      <c r="G48">
        <v>31514.54</v>
      </c>
      <c r="H48">
        <v>34521.279999999999</v>
      </c>
      <c r="I48">
        <v>876805.25</v>
      </c>
      <c r="J48">
        <v>64261.86</v>
      </c>
      <c r="K48">
        <v>35195.440000000002</v>
      </c>
      <c r="L48">
        <v>7200</v>
      </c>
      <c r="N48">
        <v>0</v>
      </c>
      <c r="Q48">
        <v>1099574.6299999999</v>
      </c>
      <c r="R48">
        <v>216270.07999999999</v>
      </c>
      <c r="S48">
        <v>552494.73</v>
      </c>
      <c r="T48">
        <v>204000</v>
      </c>
      <c r="V48">
        <v>448735</v>
      </c>
      <c r="W48">
        <v>1500</v>
      </c>
      <c r="X48">
        <v>640898</v>
      </c>
      <c r="AA48">
        <v>304274.75</v>
      </c>
      <c r="AB48">
        <v>61736.32</v>
      </c>
      <c r="AF48" s="56">
        <f t="shared" si="5"/>
        <v>616993.70000000007</v>
      </c>
      <c r="AG48" s="184">
        <f t="shared" si="6"/>
        <v>42395.44</v>
      </c>
      <c r="AH48" s="19">
        <f t="shared" si="7"/>
        <v>574598.26</v>
      </c>
      <c r="AI48" s="20">
        <f t="shared" si="8"/>
        <v>1206729.73</v>
      </c>
      <c r="AJ48" s="14">
        <f t="shared" si="9"/>
        <v>1006909.07</v>
      </c>
      <c r="AK48" s="24">
        <f t="shared" si="4"/>
        <v>199820.66000000003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2471</v>
      </c>
      <c r="F49">
        <v>833558.99</v>
      </c>
      <c r="G49">
        <v>243485.75</v>
      </c>
      <c r="H49">
        <v>93015.5</v>
      </c>
      <c r="I49">
        <v>996378.96</v>
      </c>
      <c r="J49">
        <v>198963.61</v>
      </c>
      <c r="K49">
        <v>14821.4</v>
      </c>
      <c r="L49">
        <v>44200</v>
      </c>
      <c r="N49">
        <v>6943</v>
      </c>
      <c r="O49">
        <v>254339.57</v>
      </c>
      <c r="Q49">
        <v>-150750.65</v>
      </c>
      <c r="R49">
        <v>2076002.99</v>
      </c>
      <c r="S49">
        <v>1119703.18</v>
      </c>
      <c r="T49">
        <v>4581.9799999999996</v>
      </c>
      <c r="V49">
        <v>1016467.5</v>
      </c>
      <c r="W49">
        <v>4500</v>
      </c>
      <c r="X49">
        <v>1377227.5</v>
      </c>
      <c r="AA49">
        <v>534984.4</v>
      </c>
      <c r="AB49">
        <v>113194.26</v>
      </c>
      <c r="AF49" s="56">
        <f t="shared" si="5"/>
        <v>1170060.24</v>
      </c>
      <c r="AG49" s="184">
        <f t="shared" si="6"/>
        <v>65964.399999999994</v>
      </c>
      <c r="AH49" s="19">
        <f t="shared" si="7"/>
        <v>1104095.8400000001</v>
      </c>
      <c r="AI49" s="20">
        <f t="shared" si="8"/>
        <v>2145252.66</v>
      </c>
      <c r="AJ49" s="14">
        <f t="shared" si="9"/>
        <v>2025406.16</v>
      </c>
      <c r="AK49" s="24">
        <f t="shared" si="4"/>
        <v>119846.50000000023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2472</v>
      </c>
      <c r="F50">
        <v>535169.54</v>
      </c>
      <c r="G50">
        <v>232556.08</v>
      </c>
      <c r="H50">
        <v>24189.58</v>
      </c>
      <c r="I50">
        <v>515701.92</v>
      </c>
      <c r="J50">
        <v>83</v>
      </c>
      <c r="K50">
        <v>101915.68</v>
      </c>
      <c r="L50">
        <v>22400</v>
      </c>
      <c r="N50">
        <v>1681</v>
      </c>
      <c r="Q50">
        <v>-1423053.91</v>
      </c>
      <c r="R50">
        <v>2700044.99</v>
      </c>
      <c r="S50">
        <v>671159.99</v>
      </c>
      <c r="V50">
        <v>877924.5</v>
      </c>
      <c r="W50">
        <v>1500</v>
      </c>
      <c r="X50">
        <v>1056094.5</v>
      </c>
      <c r="AA50">
        <v>566163.94999999995</v>
      </c>
      <c r="AB50">
        <v>23613.68</v>
      </c>
      <c r="AF50" s="56">
        <f t="shared" si="5"/>
        <v>791915.2</v>
      </c>
      <c r="AG50" s="184">
        <f t="shared" si="6"/>
        <v>125996.68</v>
      </c>
      <c r="AH50" s="19">
        <f t="shared" si="7"/>
        <v>665918.52</v>
      </c>
      <c r="AI50" s="20">
        <f t="shared" si="8"/>
        <v>1550584.49</v>
      </c>
      <c r="AJ50" s="14">
        <f t="shared" si="9"/>
        <v>1645872.13</v>
      </c>
      <c r="AK50" s="24">
        <f t="shared" si="4"/>
        <v>-95287.639999999898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2473</v>
      </c>
      <c r="F51">
        <v>315234.34999999998</v>
      </c>
      <c r="G51">
        <v>270294.12</v>
      </c>
      <c r="H51">
        <v>31943.77</v>
      </c>
      <c r="I51">
        <v>606384.35</v>
      </c>
      <c r="J51">
        <v>3575.47</v>
      </c>
      <c r="K51">
        <v>18094.77</v>
      </c>
      <c r="L51">
        <v>9267.74</v>
      </c>
      <c r="N51">
        <v>1233.3800000000001</v>
      </c>
      <c r="O51">
        <v>37626.019999999997</v>
      </c>
      <c r="Q51">
        <v>-503128.2</v>
      </c>
      <c r="R51">
        <v>1671717.03</v>
      </c>
      <c r="S51">
        <v>463500.22</v>
      </c>
      <c r="T51">
        <v>1685.61</v>
      </c>
      <c r="V51">
        <v>618894.5</v>
      </c>
      <c r="W51">
        <v>6000</v>
      </c>
      <c r="X51">
        <v>756667.5</v>
      </c>
      <c r="AA51">
        <v>313552.21999999997</v>
      </c>
      <c r="AB51">
        <v>27239.29</v>
      </c>
      <c r="AF51" s="56">
        <f t="shared" si="5"/>
        <v>617472.24</v>
      </c>
      <c r="AG51" s="184">
        <f t="shared" si="6"/>
        <v>28595.890000000003</v>
      </c>
      <c r="AH51" s="19">
        <f t="shared" si="7"/>
        <v>588876.35</v>
      </c>
      <c r="AI51" s="20">
        <f t="shared" si="8"/>
        <v>1090080.33</v>
      </c>
      <c r="AJ51" s="14">
        <f t="shared" si="9"/>
        <v>1097459.01</v>
      </c>
      <c r="AK51" s="24">
        <f t="shared" si="4"/>
        <v>-7378.6799999999348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2474</v>
      </c>
      <c r="F52">
        <v>345987.5</v>
      </c>
      <c r="G52">
        <v>250524.63</v>
      </c>
      <c r="H52">
        <v>45595.45</v>
      </c>
      <c r="I52">
        <v>717610.36</v>
      </c>
      <c r="J52">
        <v>229466.02</v>
      </c>
      <c r="K52">
        <v>27572.29</v>
      </c>
      <c r="L52">
        <v>7200</v>
      </c>
      <c r="N52">
        <v>21.58</v>
      </c>
      <c r="Q52">
        <v>883805.17</v>
      </c>
      <c r="R52">
        <v>579857.57999999996</v>
      </c>
      <c r="S52">
        <v>852738.85</v>
      </c>
      <c r="U52">
        <v>1091.0899999999999</v>
      </c>
      <c r="V52">
        <v>619000</v>
      </c>
      <c r="W52">
        <v>2500</v>
      </c>
      <c r="X52">
        <v>795000</v>
      </c>
      <c r="Y52">
        <v>6000</v>
      </c>
      <c r="AA52">
        <v>496195.25</v>
      </c>
      <c r="AB52">
        <v>87407.35</v>
      </c>
      <c r="AF52" s="56">
        <f t="shared" si="5"/>
        <v>642107.57999999996</v>
      </c>
      <c r="AG52" s="184">
        <f t="shared" si="6"/>
        <v>34793.870000000003</v>
      </c>
      <c r="AH52" s="19">
        <f t="shared" si="7"/>
        <v>607313.71</v>
      </c>
      <c r="AI52" s="20">
        <f t="shared" si="8"/>
        <v>1475329.94</v>
      </c>
      <c r="AJ52" s="14">
        <f t="shared" si="9"/>
        <v>1384602.6</v>
      </c>
      <c r="AK52" s="24">
        <f t="shared" si="4"/>
        <v>90727.339999999851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2475</v>
      </c>
      <c r="F53">
        <v>167443.44</v>
      </c>
      <c r="G53">
        <v>254016.72</v>
      </c>
      <c r="H53">
        <v>48524.59</v>
      </c>
      <c r="I53">
        <v>1212132.25</v>
      </c>
      <c r="J53">
        <v>76629.75</v>
      </c>
      <c r="K53">
        <v>31832.23</v>
      </c>
      <c r="L53">
        <v>6000</v>
      </c>
      <c r="N53">
        <v>971.59</v>
      </c>
      <c r="Q53">
        <v>1277437.3500000001</v>
      </c>
      <c r="R53">
        <v>446722.69</v>
      </c>
      <c r="S53">
        <v>454514.63</v>
      </c>
      <c r="U53">
        <v>837.03</v>
      </c>
      <c r="V53">
        <v>600932.5</v>
      </c>
      <c r="W53">
        <v>4200</v>
      </c>
      <c r="X53">
        <v>747715.5</v>
      </c>
      <c r="AA53">
        <v>249272.53</v>
      </c>
      <c r="AB53">
        <v>67713.240000000005</v>
      </c>
      <c r="AF53" s="56">
        <f t="shared" si="5"/>
        <v>469984.75</v>
      </c>
      <c r="AG53" s="184">
        <f t="shared" si="6"/>
        <v>38803.819999999992</v>
      </c>
      <c r="AH53" s="19">
        <f t="shared" si="7"/>
        <v>431180.93</v>
      </c>
      <c r="AI53" s="20">
        <f t="shared" si="8"/>
        <v>1060484.1600000001</v>
      </c>
      <c r="AJ53" s="14">
        <f t="shared" si="9"/>
        <v>1064701.27</v>
      </c>
      <c r="AK53" s="24">
        <f t="shared" si="4"/>
        <v>-4217.1099999998696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2476</v>
      </c>
      <c r="F54">
        <v>295352.99</v>
      </c>
      <c r="G54">
        <v>0</v>
      </c>
      <c r="H54">
        <v>60739.17</v>
      </c>
      <c r="I54">
        <v>4</v>
      </c>
      <c r="J54">
        <v>969117.38</v>
      </c>
      <c r="K54">
        <v>17775</v>
      </c>
      <c r="L54">
        <v>29797.24</v>
      </c>
      <c r="N54">
        <v>0</v>
      </c>
      <c r="Q54">
        <v>232763.29</v>
      </c>
      <c r="R54">
        <v>1557377.06</v>
      </c>
      <c r="S54">
        <v>300258.42</v>
      </c>
      <c r="T54">
        <v>10000</v>
      </c>
      <c r="V54">
        <v>644298.74</v>
      </c>
      <c r="W54">
        <v>39080</v>
      </c>
      <c r="X54">
        <v>835217.74</v>
      </c>
      <c r="AA54">
        <v>390641.67</v>
      </c>
      <c r="AB54">
        <v>280276.8</v>
      </c>
      <c r="AF54" s="56">
        <f t="shared" si="5"/>
        <v>356092.15999999997</v>
      </c>
      <c r="AG54" s="184">
        <f t="shared" si="6"/>
        <v>47572.240000000005</v>
      </c>
      <c r="AH54" s="19">
        <f t="shared" si="7"/>
        <v>308519.92</v>
      </c>
      <c r="AI54" s="20">
        <f t="shared" si="8"/>
        <v>993637.15999999992</v>
      </c>
      <c r="AJ54" s="14">
        <f t="shared" si="9"/>
        <v>1506136.21</v>
      </c>
      <c r="AK54" s="24">
        <f t="shared" si="4"/>
        <v>-512499.05000000005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2477</v>
      </c>
      <c r="F55">
        <v>33085.839999999997</v>
      </c>
      <c r="G55">
        <v>0</v>
      </c>
      <c r="H55">
        <v>53776.38</v>
      </c>
      <c r="I55">
        <v>785238</v>
      </c>
      <c r="J55">
        <v>1231499.1499999999</v>
      </c>
      <c r="L55">
        <v>5000</v>
      </c>
      <c r="N55">
        <v>0</v>
      </c>
      <c r="Q55">
        <v>1309172.1200000001</v>
      </c>
      <c r="R55">
        <v>1296912.72</v>
      </c>
      <c r="S55">
        <v>392485.44</v>
      </c>
      <c r="V55">
        <v>695065</v>
      </c>
      <c r="W55">
        <v>163.41</v>
      </c>
      <c r="X55">
        <v>905937</v>
      </c>
      <c r="AA55">
        <v>355397.63</v>
      </c>
      <c r="AB55">
        <v>333864.69</v>
      </c>
      <c r="AF55" s="56">
        <f t="shared" si="5"/>
        <v>86862.22</v>
      </c>
      <c r="AG55" s="184">
        <f t="shared" si="6"/>
        <v>5000</v>
      </c>
      <c r="AH55" s="19">
        <f t="shared" si="7"/>
        <v>81862.22</v>
      </c>
      <c r="AI55" s="20">
        <f t="shared" si="8"/>
        <v>1087713.8499999999</v>
      </c>
      <c r="AJ55" s="14">
        <f t="shared" si="9"/>
        <v>1595199.3199999998</v>
      </c>
      <c r="AK55" s="24">
        <f t="shared" si="4"/>
        <v>-507485.47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2478</v>
      </c>
      <c r="F56">
        <v>280768.24</v>
      </c>
      <c r="G56">
        <v>0</v>
      </c>
      <c r="H56">
        <v>41834.050000000003</v>
      </c>
      <c r="I56">
        <v>355857.77</v>
      </c>
      <c r="J56">
        <v>1019542.15</v>
      </c>
      <c r="K56">
        <v>3390</v>
      </c>
      <c r="L56">
        <v>38085.64</v>
      </c>
      <c r="N56">
        <v>22.43</v>
      </c>
      <c r="Q56">
        <v>612235.74</v>
      </c>
      <c r="R56">
        <v>1593000.06</v>
      </c>
      <c r="S56">
        <v>476281.85</v>
      </c>
      <c r="V56">
        <v>580930</v>
      </c>
      <c r="W56">
        <v>10000</v>
      </c>
      <c r="X56">
        <v>877697</v>
      </c>
      <c r="Y56">
        <v>5920</v>
      </c>
      <c r="Z56">
        <v>13398</v>
      </c>
      <c r="AA56">
        <v>408842.52</v>
      </c>
      <c r="AB56">
        <v>308801.99</v>
      </c>
      <c r="AC56">
        <v>1284</v>
      </c>
      <c r="AF56" s="56">
        <f t="shared" si="5"/>
        <v>322602.28999999998</v>
      </c>
      <c r="AG56" s="184">
        <f t="shared" si="6"/>
        <v>41498.07</v>
      </c>
      <c r="AH56" s="19">
        <f t="shared" si="7"/>
        <v>281104.21999999997</v>
      </c>
      <c r="AI56" s="20">
        <f t="shared" si="8"/>
        <v>1067211.8500000001</v>
      </c>
      <c r="AJ56" s="14">
        <f t="shared" si="9"/>
        <v>1615943.51</v>
      </c>
      <c r="AK56" s="24">
        <f t="shared" si="4"/>
        <v>-548731.65999999992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2479</v>
      </c>
      <c r="F57">
        <v>691569.16</v>
      </c>
      <c r="G57">
        <v>0</v>
      </c>
      <c r="H57">
        <v>24309.81</v>
      </c>
      <c r="I57">
        <v>2</v>
      </c>
      <c r="J57">
        <v>1059629.27</v>
      </c>
      <c r="K57">
        <v>0</v>
      </c>
      <c r="L57">
        <v>28512.05</v>
      </c>
      <c r="N57">
        <v>34.020000000000003</v>
      </c>
      <c r="Q57">
        <v>847170.2</v>
      </c>
      <c r="R57">
        <v>1262256.71</v>
      </c>
      <c r="S57">
        <v>593634.25</v>
      </c>
      <c r="V57">
        <v>1046577.7</v>
      </c>
      <c r="W57">
        <v>5940</v>
      </c>
      <c r="X57">
        <v>1234292.7</v>
      </c>
      <c r="Y57">
        <v>6640</v>
      </c>
      <c r="Z57">
        <v>9671</v>
      </c>
      <c r="AA57">
        <v>349943.06</v>
      </c>
      <c r="AB57">
        <v>294419.93</v>
      </c>
      <c r="AC57">
        <v>75348</v>
      </c>
      <c r="AE57">
        <v>38300</v>
      </c>
      <c r="AF57" s="56">
        <f t="shared" si="5"/>
        <v>715878.97000000009</v>
      </c>
      <c r="AG57" s="184">
        <f t="shared" si="6"/>
        <v>28546.07</v>
      </c>
      <c r="AH57" s="19">
        <f t="shared" si="7"/>
        <v>687332.90000000014</v>
      </c>
      <c r="AI57" s="20">
        <f t="shared" si="8"/>
        <v>1646151.95</v>
      </c>
      <c r="AJ57" s="14">
        <f t="shared" si="9"/>
        <v>2008614.69</v>
      </c>
      <c r="AK57" s="24">
        <f t="shared" si="4"/>
        <v>-362462.74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2480</v>
      </c>
      <c r="F58">
        <v>83919.87</v>
      </c>
      <c r="G58">
        <v>0</v>
      </c>
      <c r="H58">
        <v>21670.080000000002</v>
      </c>
      <c r="I58">
        <v>3</v>
      </c>
      <c r="J58">
        <v>1607308.32</v>
      </c>
      <c r="K58">
        <v>0</v>
      </c>
      <c r="L58">
        <v>35264.870000000003</v>
      </c>
      <c r="N58">
        <v>41.03</v>
      </c>
      <c r="Q58">
        <v>-28854.69</v>
      </c>
      <c r="R58">
        <v>2075132.5</v>
      </c>
      <c r="S58">
        <v>215700.27</v>
      </c>
      <c r="V58">
        <v>521132.5</v>
      </c>
      <c r="W58">
        <v>1500</v>
      </c>
      <c r="X58">
        <v>619852.5</v>
      </c>
      <c r="Y58">
        <v>2884</v>
      </c>
      <c r="Z58">
        <v>1200</v>
      </c>
      <c r="AA58">
        <v>162146.23999999999</v>
      </c>
      <c r="AB58">
        <v>320932.46999999997</v>
      </c>
      <c r="AF58" s="56">
        <f t="shared" si="5"/>
        <v>105589.95</v>
      </c>
      <c r="AG58" s="184">
        <f t="shared" si="6"/>
        <v>35305.9</v>
      </c>
      <c r="AH58" s="19">
        <f t="shared" si="7"/>
        <v>70284.049999999988</v>
      </c>
      <c r="AI58" s="20">
        <f t="shared" si="8"/>
        <v>738332.77</v>
      </c>
      <c r="AJ58" s="14">
        <f t="shared" si="9"/>
        <v>1107015.21</v>
      </c>
      <c r="AK58" s="24">
        <f t="shared" si="4"/>
        <v>-368682.43999999994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2481</v>
      </c>
      <c r="F59">
        <v>422781.67</v>
      </c>
      <c r="G59">
        <v>0</v>
      </c>
      <c r="H59">
        <v>74156.600000000006</v>
      </c>
      <c r="I59">
        <v>9690.33</v>
      </c>
      <c r="J59">
        <v>891165.11</v>
      </c>
      <c r="K59">
        <v>2450</v>
      </c>
      <c r="L59">
        <v>44027</v>
      </c>
      <c r="N59">
        <v>170.83</v>
      </c>
      <c r="Q59">
        <v>-1562471.56</v>
      </c>
      <c r="R59">
        <v>3409443.43</v>
      </c>
      <c r="S59">
        <v>287886.77</v>
      </c>
      <c r="V59">
        <v>198135</v>
      </c>
      <c r="W59">
        <v>76908</v>
      </c>
      <c r="X59">
        <v>370070</v>
      </c>
      <c r="Y59">
        <v>2400</v>
      </c>
      <c r="Z59">
        <v>5736</v>
      </c>
      <c r="AA59">
        <v>383799.6</v>
      </c>
      <c r="AB59">
        <v>295466.15999999997</v>
      </c>
      <c r="AC59">
        <v>1284</v>
      </c>
      <c r="AF59" s="56">
        <f t="shared" si="5"/>
        <v>496938.27</v>
      </c>
      <c r="AG59" s="184">
        <f t="shared" si="6"/>
        <v>46647.83</v>
      </c>
      <c r="AH59" s="19">
        <f t="shared" si="7"/>
        <v>450290.44</v>
      </c>
      <c r="AI59" s="20">
        <f t="shared" si="8"/>
        <v>562929.77</v>
      </c>
      <c r="AJ59" s="14">
        <f t="shared" si="9"/>
        <v>1058755.76</v>
      </c>
      <c r="AK59" s="24">
        <f t="shared" si="4"/>
        <v>-495825.99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2482</v>
      </c>
      <c r="F60">
        <v>751120.14</v>
      </c>
      <c r="G60">
        <v>0</v>
      </c>
      <c r="H60">
        <v>25602.55</v>
      </c>
      <c r="I60">
        <v>1286410.03</v>
      </c>
      <c r="J60">
        <v>109412.16</v>
      </c>
      <c r="L60">
        <v>5000</v>
      </c>
      <c r="M60">
        <v>216000</v>
      </c>
      <c r="N60">
        <v>1744</v>
      </c>
      <c r="P60">
        <v>1376328.77</v>
      </c>
      <c r="Q60">
        <v>193978.63</v>
      </c>
      <c r="R60">
        <v>280935.62</v>
      </c>
      <c r="S60">
        <v>501811.16</v>
      </c>
      <c r="T60">
        <v>330000</v>
      </c>
      <c r="V60">
        <v>743795.5</v>
      </c>
      <c r="W60">
        <v>3896.28</v>
      </c>
      <c r="X60">
        <v>890556.5</v>
      </c>
      <c r="Y60">
        <v>17735</v>
      </c>
      <c r="AA60">
        <v>494939.73</v>
      </c>
      <c r="AB60">
        <v>77713.850000000006</v>
      </c>
      <c r="AF60" s="56">
        <f t="shared" si="5"/>
        <v>776722.69000000006</v>
      </c>
      <c r="AG60" s="184">
        <f t="shared" si="6"/>
        <v>222744</v>
      </c>
      <c r="AH60" s="19">
        <f t="shared" si="7"/>
        <v>553978.69000000006</v>
      </c>
      <c r="AI60" s="20">
        <f t="shared" si="8"/>
        <v>1579502.94</v>
      </c>
      <c r="AJ60" s="14">
        <f t="shared" si="9"/>
        <v>1480945.08</v>
      </c>
      <c r="AK60" s="24">
        <f t="shared" si="4"/>
        <v>98557.85999999987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2483</v>
      </c>
      <c r="F61">
        <v>842823.84</v>
      </c>
      <c r="G61">
        <v>0</v>
      </c>
      <c r="H61">
        <v>40748.04</v>
      </c>
      <c r="I61">
        <v>657996.24</v>
      </c>
      <c r="J61">
        <v>199370.91</v>
      </c>
      <c r="L61">
        <v>5000</v>
      </c>
      <c r="N61">
        <v>3237.15</v>
      </c>
      <c r="P61">
        <v>1461315.35</v>
      </c>
      <c r="Q61">
        <v>161051.85</v>
      </c>
      <c r="R61">
        <v>179132.84</v>
      </c>
      <c r="S61">
        <v>1135926.54</v>
      </c>
      <c r="T61">
        <v>124530</v>
      </c>
      <c r="V61">
        <v>1210513.5</v>
      </c>
      <c r="W61">
        <v>5100</v>
      </c>
      <c r="X61">
        <v>1464658.5</v>
      </c>
      <c r="Y61">
        <v>9524</v>
      </c>
      <c r="AA61">
        <v>806716.05</v>
      </c>
      <c r="AB61">
        <v>261969.65</v>
      </c>
      <c r="AE61">
        <v>2000</v>
      </c>
      <c r="AF61" s="56">
        <f t="shared" si="5"/>
        <v>883571.88</v>
      </c>
      <c r="AG61" s="184">
        <f t="shared" si="6"/>
        <v>8237.15</v>
      </c>
      <c r="AH61" s="19">
        <f t="shared" si="7"/>
        <v>875334.73</v>
      </c>
      <c r="AI61" s="20">
        <f t="shared" si="8"/>
        <v>2476070.04</v>
      </c>
      <c r="AJ61" s="14">
        <f t="shared" si="9"/>
        <v>2544868.1999999997</v>
      </c>
      <c r="AK61" s="24">
        <f t="shared" si="4"/>
        <v>-68798.159999999683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2484</v>
      </c>
      <c r="F62">
        <v>334418.09999999998</v>
      </c>
      <c r="G62">
        <v>0</v>
      </c>
      <c r="H62">
        <v>41382.42</v>
      </c>
      <c r="I62">
        <v>9</v>
      </c>
      <c r="J62">
        <v>114127.06</v>
      </c>
      <c r="L62">
        <v>5000</v>
      </c>
      <c r="N62">
        <v>50</v>
      </c>
      <c r="P62">
        <v>-2326485</v>
      </c>
      <c r="Q62">
        <v>146447.34</v>
      </c>
      <c r="R62">
        <v>2768470.84</v>
      </c>
      <c r="S62">
        <v>568431.30000000005</v>
      </c>
      <c r="V62">
        <v>621568.15</v>
      </c>
      <c r="X62">
        <v>852794.15</v>
      </c>
      <c r="AA62">
        <v>400763.3</v>
      </c>
      <c r="AB62">
        <v>39988.6</v>
      </c>
      <c r="AF62" s="56">
        <f t="shared" si="5"/>
        <v>375800.51999999996</v>
      </c>
      <c r="AG62" s="184">
        <f t="shared" si="6"/>
        <v>5050</v>
      </c>
      <c r="AH62" s="19">
        <f t="shared" si="7"/>
        <v>370750.51999999996</v>
      </c>
      <c r="AI62" s="20">
        <f t="shared" si="8"/>
        <v>1189999.4500000002</v>
      </c>
      <c r="AJ62" s="14">
        <f t="shared" si="9"/>
        <v>1293546.05</v>
      </c>
      <c r="AK62" s="24">
        <f t="shared" si="4"/>
        <v>-103546.59999999986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2485</v>
      </c>
      <c r="F63">
        <v>563574.38</v>
      </c>
      <c r="G63">
        <v>0</v>
      </c>
      <c r="H63">
        <v>25133.81</v>
      </c>
      <c r="I63">
        <v>140673.64000000001</v>
      </c>
      <c r="J63">
        <v>405548.5</v>
      </c>
      <c r="L63">
        <v>5000</v>
      </c>
      <c r="N63">
        <v>2660.72</v>
      </c>
      <c r="P63">
        <v>-1110684.95</v>
      </c>
      <c r="Q63">
        <v>123762.69</v>
      </c>
      <c r="R63">
        <v>2027508.56</v>
      </c>
      <c r="S63">
        <v>657501.49</v>
      </c>
      <c r="T63">
        <v>432000</v>
      </c>
      <c r="V63">
        <v>507233.5</v>
      </c>
      <c r="W63">
        <v>15000</v>
      </c>
      <c r="X63">
        <v>701609.5</v>
      </c>
      <c r="Y63">
        <v>7504</v>
      </c>
      <c r="AA63">
        <v>716425.45</v>
      </c>
      <c r="AB63">
        <v>99512.73</v>
      </c>
      <c r="AF63" s="56">
        <f t="shared" si="5"/>
        <v>588708.19000000006</v>
      </c>
      <c r="AG63" s="184">
        <f t="shared" si="6"/>
        <v>7660.7199999999993</v>
      </c>
      <c r="AH63" s="19">
        <f t="shared" si="7"/>
        <v>581047.47000000009</v>
      </c>
      <c r="AI63" s="20">
        <f t="shared" si="8"/>
        <v>1611734.99</v>
      </c>
      <c r="AJ63" s="14">
        <f t="shared" si="9"/>
        <v>1525051.68</v>
      </c>
      <c r="AK63" s="24">
        <f t="shared" si="4"/>
        <v>86683.310000000056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2486</v>
      </c>
      <c r="F64">
        <v>789748.6</v>
      </c>
      <c r="G64">
        <v>0</v>
      </c>
      <c r="H64">
        <v>82500.55</v>
      </c>
      <c r="I64">
        <v>1431849.36</v>
      </c>
      <c r="J64">
        <v>191586.82</v>
      </c>
      <c r="L64">
        <v>5500</v>
      </c>
      <c r="N64">
        <v>83800</v>
      </c>
      <c r="P64">
        <v>2521374.81</v>
      </c>
      <c r="Q64">
        <v>183042.66</v>
      </c>
      <c r="R64">
        <v>179132.84</v>
      </c>
      <c r="S64">
        <v>568901.68000000005</v>
      </c>
      <c r="V64">
        <v>152176.5</v>
      </c>
      <c r="X64">
        <v>428245.5</v>
      </c>
      <c r="Y64">
        <v>27712</v>
      </c>
      <c r="AA64">
        <v>638264.24</v>
      </c>
      <c r="AB64">
        <v>104021.42</v>
      </c>
      <c r="AF64" s="56">
        <f t="shared" si="5"/>
        <v>872249.15</v>
      </c>
      <c r="AG64" s="184">
        <f t="shared" si="6"/>
        <v>89300</v>
      </c>
      <c r="AH64" s="19">
        <f t="shared" si="7"/>
        <v>782949.15</v>
      </c>
      <c r="AI64" s="20">
        <f t="shared" si="8"/>
        <v>721078.18</v>
      </c>
      <c r="AJ64" s="14">
        <f t="shared" si="9"/>
        <v>1198243.1599999999</v>
      </c>
      <c r="AK64" s="24">
        <f t="shared" si="4"/>
        <v>-477164.97999999986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2487</v>
      </c>
      <c r="F65">
        <v>991273.86</v>
      </c>
      <c r="G65">
        <v>67426.5</v>
      </c>
      <c r="H65">
        <v>9673.1</v>
      </c>
      <c r="I65">
        <v>1119321.2</v>
      </c>
      <c r="J65">
        <v>336684.29</v>
      </c>
      <c r="K65">
        <v>4500</v>
      </c>
      <c r="L65">
        <v>43000</v>
      </c>
      <c r="N65">
        <v>2786.21</v>
      </c>
      <c r="Q65">
        <v>-258505.68</v>
      </c>
      <c r="R65">
        <v>2752937.45</v>
      </c>
      <c r="S65">
        <v>258166</v>
      </c>
      <c r="T65">
        <v>395620</v>
      </c>
      <c r="V65">
        <v>1178077</v>
      </c>
      <c r="W65">
        <v>19250</v>
      </c>
      <c r="X65">
        <v>1270662</v>
      </c>
      <c r="Y65">
        <v>640</v>
      </c>
      <c r="Z65">
        <v>128</v>
      </c>
      <c r="AA65">
        <v>420876.81</v>
      </c>
      <c r="AB65">
        <v>154145.22</v>
      </c>
      <c r="AE65">
        <v>25000</v>
      </c>
      <c r="AF65" s="56">
        <f t="shared" si="5"/>
        <v>1068373.46</v>
      </c>
      <c r="AG65" s="184">
        <f t="shared" si="6"/>
        <v>50286.21</v>
      </c>
      <c r="AH65" s="19">
        <f t="shared" si="7"/>
        <v>1018087.25</v>
      </c>
      <c r="AI65" s="20">
        <f t="shared" si="8"/>
        <v>1851113</v>
      </c>
      <c r="AJ65" s="14">
        <f t="shared" si="9"/>
        <v>1871452.03</v>
      </c>
      <c r="AK65" s="24">
        <f t="shared" si="4"/>
        <v>-20339.030000000028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2488</v>
      </c>
      <c r="F66">
        <v>434217.94</v>
      </c>
      <c r="G66">
        <v>0</v>
      </c>
      <c r="H66">
        <v>71473.289999999994</v>
      </c>
      <c r="I66">
        <v>358313.96</v>
      </c>
      <c r="J66">
        <v>326195.84000000003</v>
      </c>
      <c r="K66">
        <v>0</v>
      </c>
      <c r="L66">
        <v>0</v>
      </c>
      <c r="N66">
        <v>1847</v>
      </c>
      <c r="Q66">
        <v>-1806050.47</v>
      </c>
      <c r="R66">
        <v>3437556.74</v>
      </c>
      <c r="S66">
        <v>285734.39</v>
      </c>
      <c r="V66">
        <v>860208</v>
      </c>
      <c r="W66">
        <v>10000</v>
      </c>
      <c r="X66">
        <v>1104690</v>
      </c>
      <c r="Y66">
        <v>800</v>
      </c>
      <c r="Z66">
        <v>2008</v>
      </c>
      <c r="AA66">
        <v>317626.40000000002</v>
      </c>
      <c r="AB66">
        <v>148970.23000000001</v>
      </c>
      <c r="AE66">
        <v>25000</v>
      </c>
      <c r="AF66" s="56">
        <f t="shared" si="5"/>
        <v>505691.23</v>
      </c>
      <c r="AG66" s="184">
        <f t="shared" si="6"/>
        <v>1847</v>
      </c>
      <c r="AH66" s="19">
        <f t="shared" si="7"/>
        <v>503844.23</v>
      </c>
      <c r="AI66" s="20">
        <f t="shared" si="8"/>
        <v>1155942.3900000001</v>
      </c>
      <c r="AJ66" s="14">
        <f t="shared" si="9"/>
        <v>1599094.63</v>
      </c>
      <c r="AK66" s="24">
        <f t="shared" si="4"/>
        <v>-443152.23999999976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2489</v>
      </c>
      <c r="F67">
        <v>757430.03</v>
      </c>
      <c r="G67">
        <v>0</v>
      </c>
      <c r="H67">
        <v>72932</v>
      </c>
      <c r="I67">
        <v>1131565.43</v>
      </c>
      <c r="J67">
        <v>321272.71000000002</v>
      </c>
      <c r="K67">
        <v>0</v>
      </c>
      <c r="L67">
        <v>0</v>
      </c>
      <c r="N67">
        <v>17149.29</v>
      </c>
      <c r="Q67">
        <v>1808880.81</v>
      </c>
      <c r="R67">
        <v>785641.8</v>
      </c>
      <c r="S67">
        <v>274644.15000000002</v>
      </c>
      <c r="V67">
        <v>1157356.5</v>
      </c>
      <c r="W67">
        <v>10000</v>
      </c>
      <c r="X67">
        <v>1287464.5</v>
      </c>
      <c r="Y67">
        <v>4480</v>
      </c>
      <c r="Z67">
        <v>20898</v>
      </c>
      <c r="AA67">
        <v>329926.98</v>
      </c>
      <c r="AB67">
        <v>102702.9</v>
      </c>
      <c r="AE67">
        <v>25000</v>
      </c>
      <c r="AF67" s="56">
        <f t="shared" si="5"/>
        <v>830362.03</v>
      </c>
      <c r="AG67" s="184">
        <f t="shared" si="6"/>
        <v>17149.29</v>
      </c>
      <c r="AH67" s="19">
        <f t="shared" si="7"/>
        <v>813212.74</v>
      </c>
      <c r="AI67" s="20">
        <f t="shared" si="8"/>
        <v>1442000.65</v>
      </c>
      <c r="AJ67" s="14">
        <f t="shared" si="9"/>
        <v>1770472.38</v>
      </c>
      <c r="AK67" s="24">
        <f t="shared" si="4"/>
        <v>-328471.73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2490</v>
      </c>
      <c r="F68">
        <v>527180.63</v>
      </c>
      <c r="G68">
        <v>0</v>
      </c>
      <c r="H68">
        <v>28000</v>
      </c>
      <c r="I68">
        <v>255228.39</v>
      </c>
      <c r="J68">
        <v>188793.65</v>
      </c>
      <c r="L68">
        <v>3255</v>
      </c>
      <c r="N68">
        <v>411</v>
      </c>
      <c r="Q68">
        <v>650537.31000000006</v>
      </c>
      <c r="S68">
        <v>1620819.17</v>
      </c>
      <c r="V68">
        <v>1189667.5</v>
      </c>
      <c r="X68">
        <v>1712959.5</v>
      </c>
      <c r="Y68">
        <v>640</v>
      </c>
      <c r="Z68">
        <v>5440</v>
      </c>
      <c r="AA68">
        <v>629554.68000000005</v>
      </c>
      <c r="AB68">
        <v>47656.13</v>
      </c>
      <c r="AE68">
        <v>69237</v>
      </c>
      <c r="AF68" s="56">
        <f t="shared" si="5"/>
        <v>555180.63</v>
      </c>
      <c r="AG68" s="184">
        <f t="shared" si="6"/>
        <v>3666</v>
      </c>
      <c r="AH68" s="19">
        <f t="shared" si="7"/>
        <v>551514.63</v>
      </c>
      <c r="AI68" s="20">
        <f t="shared" si="8"/>
        <v>2810486.67</v>
      </c>
      <c r="AJ68" s="14">
        <f t="shared" si="9"/>
        <v>2465487.31</v>
      </c>
      <c r="AK68" s="24">
        <f t="shared" si="4"/>
        <v>344999.35999999987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2491</v>
      </c>
      <c r="F69">
        <v>603564.51</v>
      </c>
      <c r="G69">
        <v>0</v>
      </c>
      <c r="H69">
        <v>29863.64</v>
      </c>
      <c r="I69">
        <v>1177952.56</v>
      </c>
      <c r="J69">
        <v>256922.13</v>
      </c>
      <c r="N69">
        <v>4867.28</v>
      </c>
      <c r="Q69">
        <v>1893140.19</v>
      </c>
      <c r="S69">
        <v>1001354.18</v>
      </c>
      <c r="U69">
        <v>2459.77</v>
      </c>
      <c r="V69">
        <v>598150</v>
      </c>
      <c r="X69">
        <v>832658</v>
      </c>
      <c r="AA69">
        <v>404767.14</v>
      </c>
      <c r="AB69">
        <v>105621.94</v>
      </c>
      <c r="AE69">
        <v>88621.5</v>
      </c>
      <c r="AF69" s="56">
        <f t="shared" si="5"/>
        <v>633428.15</v>
      </c>
      <c r="AG69" s="184">
        <f t="shared" si="6"/>
        <v>4867.28</v>
      </c>
      <c r="AH69" s="19">
        <f t="shared" si="7"/>
        <v>628560.87</v>
      </c>
      <c r="AI69" s="20">
        <f t="shared" si="8"/>
        <v>1601963.9500000002</v>
      </c>
      <c r="AJ69" s="14">
        <f t="shared" si="9"/>
        <v>1431668.58</v>
      </c>
      <c r="AK69" s="24">
        <f t="shared" ref="AK69:AK83" si="10">AI69-AJ69</f>
        <v>170295.37000000011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2492</v>
      </c>
      <c r="F70">
        <v>724977.63</v>
      </c>
      <c r="G70">
        <v>0</v>
      </c>
      <c r="H70">
        <v>47173.4</v>
      </c>
      <c r="I70">
        <v>111144.56</v>
      </c>
      <c r="J70">
        <v>117409.65</v>
      </c>
      <c r="N70">
        <v>271.60000000000002</v>
      </c>
      <c r="Q70">
        <v>456485.68</v>
      </c>
      <c r="S70">
        <v>1945920.61</v>
      </c>
      <c r="V70">
        <v>1231214.51</v>
      </c>
      <c r="X70">
        <v>1471819.51</v>
      </c>
      <c r="AA70">
        <v>1032391.16</v>
      </c>
      <c r="AB70">
        <v>65203.79</v>
      </c>
      <c r="AE70">
        <v>63772.7</v>
      </c>
      <c r="AF70" s="56">
        <f t="shared" si="5"/>
        <v>772151.03</v>
      </c>
      <c r="AG70" s="184">
        <f t="shared" si="6"/>
        <v>271.60000000000002</v>
      </c>
      <c r="AH70" s="19">
        <f t="shared" si="7"/>
        <v>771879.43</v>
      </c>
      <c r="AI70" s="20">
        <f t="shared" si="8"/>
        <v>3177135.12</v>
      </c>
      <c r="AJ70" s="14">
        <f t="shared" si="9"/>
        <v>2633187.16</v>
      </c>
      <c r="AK70" s="24">
        <f t="shared" si="10"/>
        <v>543947.96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2493</v>
      </c>
      <c r="F71">
        <v>1431691.66</v>
      </c>
      <c r="G71">
        <v>0</v>
      </c>
      <c r="H71">
        <v>26082.13</v>
      </c>
      <c r="I71">
        <v>1335489.68</v>
      </c>
      <c r="J71">
        <v>351776.21</v>
      </c>
      <c r="L71">
        <v>15680</v>
      </c>
      <c r="N71">
        <v>39.840000000000003</v>
      </c>
      <c r="Q71">
        <v>2995519.38</v>
      </c>
      <c r="S71">
        <v>1368171.82</v>
      </c>
      <c r="U71">
        <v>3887.46</v>
      </c>
      <c r="V71">
        <v>734041.37</v>
      </c>
      <c r="X71">
        <v>994116.37</v>
      </c>
      <c r="AA71">
        <v>874707.13</v>
      </c>
      <c r="AB71">
        <v>79011.19</v>
      </c>
      <c r="AE71">
        <v>24465.5</v>
      </c>
      <c r="AF71" s="56">
        <f t="shared" si="5"/>
        <v>1457773.7899999998</v>
      </c>
      <c r="AG71" s="184">
        <f t="shared" si="6"/>
        <v>15719.84</v>
      </c>
      <c r="AH71" s="19">
        <f t="shared" si="7"/>
        <v>1442053.9499999997</v>
      </c>
      <c r="AI71" s="20">
        <f t="shared" si="8"/>
        <v>2106100.65</v>
      </c>
      <c r="AJ71" s="14">
        <f t="shared" si="9"/>
        <v>1972300.19</v>
      </c>
      <c r="AK71" s="24">
        <f t="shared" si="10"/>
        <v>133800.45999999996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2494</v>
      </c>
      <c r="F72">
        <v>1460443.38</v>
      </c>
      <c r="G72">
        <v>0</v>
      </c>
      <c r="H72">
        <v>40000</v>
      </c>
      <c r="I72">
        <v>1752936.65</v>
      </c>
      <c r="J72">
        <v>340339.39</v>
      </c>
      <c r="M72">
        <v>13000</v>
      </c>
      <c r="N72">
        <v>2380</v>
      </c>
      <c r="Q72">
        <v>3046973.39</v>
      </c>
      <c r="S72">
        <v>2311621.2999999998</v>
      </c>
      <c r="V72">
        <v>1946756.26</v>
      </c>
      <c r="X72">
        <v>2230466.2599999998</v>
      </c>
      <c r="Y72">
        <v>1520</v>
      </c>
      <c r="Z72">
        <v>1504</v>
      </c>
      <c r="AA72">
        <v>1063063.99</v>
      </c>
      <c r="AB72">
        <v>194636.78</v>
      </c>
      <c r="AE72">
        <v>235820.5</v>
      </c>
      <c r="AF72" s="56">
        <f t="shared" si="5"/>
        <v>1500443.38</v>
      </c>
      <c r="AG72" s="184">
        <f t="shared" si="6"/>
        <v>15380</v>
      </c>
      <c r="AH72" s="19">
        <f t="shared" si="7"/>
        <v>1485063.38</v>
      </c>
      <c r="AI72" s="20">
        <f t="shared" si="8"/>
        <v>4258377.5599999996</v>
      </c>
      <c r="AJ72" s="14">
        <f t="shared" si="9"/>
        <v>3727011.53</v>
      </c>
      <c r="AK72" s="24">
        <f t="shared" si="10"/>
        <v>531366.0299999998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2495</v>
      </c>
      <c r="F73">
        <v>918507.43</v>
      </c>
      <c r="G73">
        <v>0</v>
      </c>
      <c r="H73">
        <v>14047.77</v>
      </c>
      <c r="I73">
        <v>479691.21</v>
      </c>
      <c r="J73">
        <v>301999.14</v>
      </c>
      <c r="N73">
        <v>2360</v>
      </c>
      <c r="Q73">
        <v>1426639.13</v>
      </c>
      <c r="S73">
        <v>965130.72</v>
      </c>
      <c r="U73">
        <v>1941.5</v>
      </c>
      <c r="V73">
        <v>515934.5</v>
      </c>
      <c r="X73">
        <v>691374.5</v>
      </c>
      <c r="AA73">
        <v>416556.17</v>
      </c>
      <c r="AB73">
        <v>63897.33</v>
      </c>
      <c r="AE73">
        <v>25932.3</v>
      </c>
      <c r="AF73" s="56">
        <f t="shared" si="5"/>
        <v>932555.20000000007</v>
      </c>
      <c r="AG73" s="184">
        <f t="shared" si="6"/>
        <v>2360</v>
      </c>
      <c r="AH73" s="19">
        <f t="shared" si="7"/>
        <v>930195.20000000007</v>
      </c>
      <c r="AI73" s="20">
        <f t="shared" si="8"/>
        <v>1483006.72</v>
      </c>
      <c r="AJ73" s="14">
        <f t="shared" si="9"/>
        <v>1197760.3</v>
      </c>
      <c r="AK73" s="24">
        <f t="shared" si="10"/>
        <v>285246.41999999993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2496</v>
      </c>
      <c r="F74">
        <v>786798.62</v>
      </c>
      <c r="G74">
        <v>0</v>
      </c>
      <c r="H74">
        <v>31375</v>
      </c>
      <c r="I74">
        <v>933585.22</v>
      </c>
      <c r="J74">
        <v>106625.57</v>
      </c>
      <c r="K74">
        <v>162</v>
      </c>
      <c r="L74">
        <v>4687.8100000000004</v>
      </c>
      <c r="N74">
        <v>23762.720000000001</v>
      </c>
      <c r="Q74">
        <v>1651906.11</v>
      </c>
      <c r="S74">
        <v>1080543</v>
      </c>
      <c r="V74">
        <v>353164</v>
      </c>
      <c r="X74">
        <v>840304</v>
      </c>
      <c r="Z74">
        <v>2351.84</v>
      </c>
      <c r="AA74">
        <v>300909.89</v>
      </c>
      <c r="AB74">
        <v>85379.5</v>
      </c>
      <c r="AE74">
        <v>26896</v>
      </c>
      <c r="AF74" s="56">
        <f t="shared" si="5"/>
        <v>818173.62</v>
      </c>
      <c r="AG74" s="184">
        <f t="shared" si="6"/>
        <v>28612.530000000002</v>
      </c>
      <c r="AH74" s="19">
        <f t="shared" si="7"/>
        <v>789561.09</v>
      </c>
      <c r="AI74" s="20">
        <f t="shared" si="8"/>
        <v>1433707</v>
      </c>
      <c r="AJ74" s="14">
        <f t="shared" si="9"/>
        <v>1255841.23</v>
      </c>
      <c r="AK74" s="24">
        <f t="shared" si="10"/>
        <v>177865.77000000002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2497</v>
      </c>
      <c r="F75">
        <v>655356.71</v>
      </c>
      <c r="G75">
        <v>1840316.28</v>
      </c>
      <c r="H75">
        <v>39231</v>
      </c>
      <c r="I75">
        <v>1371165.25</v>
      </c>
      <c r="J75">
        <v>1632539.73</v>
      </c>
      <c r="L75">
        <v>14068.37</v>
      </c>
      <c r="N75">
        <v>600479.78</v>
      </c>
      <c r="Q75">
        <v>1290760.02</v>
      </c>
      <c r="R75">
        <v>2174520.91</v>
      </c>
      <c r="S75">
        <v>2723575.85</v>
      </c>
      <c r="V75">
        <v>918630</v>
      </c>
      <c r="X75">
        <v>1244446</v>
      </c>
      <c r="Y75">
        <v>6154</v>
      </c>
      <c r="Z75">
        <v>10547</v>
      </c>
      <c r="AA75">
        <v>504622.76</v>
      </c>
      <c r="AB75">
        <v>331786.40000000002</v>
      </c>
      <c r="AE75">
        <v>85869.8</v>
      </c>
      <c r="AF75" s="56">
        <f t="shared" si="5"/>
        <v>2534903.9900000002</v>
      </c>
      <c r="AG75" s="184">
        <f t="shared" si="6"/>
        <v>614548.15</v>
      </c>
      <c r="AH75" s="19">
        <f t="shared" si="7"/>
        <v>1920355.8400000003</v>
      </c>
      <c r="AI75" s="20">
        <f t="shared" si="8"/>
        <v>3642205.85</v>
      </c>
      <c r="AJ75" s="14">
        <f t="shared" si="9"/>
        <v>2183425.96</v>
      </c>
      <c r="AK75" s="24">
        <f t="shared" si="10"/>
        <v>1458779.8900000001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2498</v>
      </c>
      <c r="F76">
        <v>739545.81</v>
      </c>
      <c r="G76">
        <v>1729960.75</v>
      </c>
      <c r="H76">
        <v>56080.36</v>
      </c>
      <c r="I76">
        <v>778532.48</v>
      </c>
      <c r="J76">
        <v>739598.98</v>
      </c>
      <c r="L76">
        <v>19920</v>
      </c>
      <c r="N76">
        <v>4136</v>
      </c>
      <c r="Q76">
        <v>315462.09999999998</v>
      </c>
      <c r="R76">
        <v>2426315.1</v>
      </c>
      <c r="S76">
        <v>2551470.9500000002</v>
      </c>
      <c r="T76">
        <v>210000</v>
      </c>
      <c r="V76">
        <v>1016368.5</v>
      </c>
      <c r="X76">
        <v>1510273.5</v>
      </c>
      <c r="Y76">
        <v>2800</v>
      </c>
      <c r="Z76">
        <v>13124</v>
      </c>
      <c r="AA76">
        <v>687027.49</v>
      </c>
      <c r="AB76">
        <v>240462.28</v>
      </c>
      <c r="AE76">
        <v>46267</v>
      </c>
      <c r="AF76" s="56">
        <f t="shared" si="5"/>
        <v>2525586.92</v>
      </c>
      <c r="AG76" s="184">
        <f t="shared" si="6"/>
        <v>24056</v>
      </c>
      <c r="AH76" s="19">
        <f t="shared" si="7"/>
        <v>2501530.92</v>
      </c>
      <c r="AI76" s="20">
        <f t="shared" si="8"/>
        <v>3777839.45</v>
      </c>
      <c r="AJ76" s="14">
        <f t="shared" si="9"/>
        <v>2499954.27</v>
      </c>
      <c r="AK76" s="24">
        <f t="shared" si="10"/>
        <v>1277885.1800000002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2499</v>
      </c>
      <c r="F77">
        <v>600832.68000000005</v>
      </c>
      <c r="G77">
        <v>812828.41</v>
      </c>
      <c r="H77">
        <v>13250</v>
      </c>
      <c r="I77">
        <v>21278.03</v>
      </c>
      <c r="J77">
        <v>161204.51</v>
      </c>
      <c r="L77">
        <v>7449</v>
      </c>
      <c r="N77">
        <v>2157.65</v>
      </c>
      <c r="Q77">
        <v>404680.84</v>
      </c>
      <c r="R77">
        <v>1120243.3</v>
      </c>
      <c r="S77">
        <v>1052744.3899999999</v>
      </c>
      <c r="U77">
        <v>38.61</v>
      </c>
      <c r="V77">
        <v>370299.9</v>
      </c>
      <c r="X77">
        <v>500313.9</v>
      </c>
      <c r="Y77">
        <v>9200</v>
      </c>
      <c r="Z77">
        <v>8136</v>
      </c>
      <c r="AA77">
        <v>400027.6</v>
      </c>
      <c r="AB77">
        <v>35350.160000000003</v>
      </c>
      <c r="AE77">
        <v>395192.4</v>
      </c>
      <c r="AF77" s="56">
        <f t="shared" ref="AF77:AF86" si="11">SUM(F77:H77)</f>
        <v>1426911.09</v>
      </c>
      <c r="AG77" s="184">
        <f t="shared" ref="AG77:AG86" si="12">SUM(K77:N77)</f>
        <v>9606.65</v>
      </c>
      <c r="AH77" s="19">
        <f t="shared" ref="AH77:AH86" si="13">AF77-AG77</f>
        <v>1417304.4400000002</v>
      </c>
      <c r="AI77" s="20">
        <f t="shared" ref="AI77:AI86" si="14">SUM(S77:W77)</f>
        <v>1423082.9</v>
      </c>
      <c r="AJ77" s="14">
        <f t="shared" ref="AJ77:AJ86" si="15">SUM(X77:AE77)</f>
        <v>1348220.06</v>
      </c>
      <c r="AK77" s="24">
        <f t="shared" si="10"/>
        <v>74862.839999999851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2500</v>
      </c>
      <c r="F78">
        <v>211751.88</v>
      </c>
      <c r="G78">
        <v>1175452.8600000001</v>
      </c>
      <c r="H78">
        <v>43832</v>
      </c>
      <c r="I78">
        <v>674605.81</v>
      </c>
      <c r="J78">
        <v>199537.9</v>
      </c>
      <c r="L78">
        <v>13227</v>
      </c>
      <c r="N78">
        <v>2647.21</v>
      </c>
      <c r="Q78">
        <v>1260336.1299999999</v>
      </c>
      <c r="R78">
        <v>273486.08000000002</v>
      </c>
      <c r="S78">
        <v>1372049.71</v>
      </c>
      <c r="T78">
        <v>228000</v>
      </c>
      <c r="V78">
        <v>938105</v>
      </c>
      <c r="X78">
        <v>1210940</v>
      </c>
      <c r="Y78">
        <v>2820</v>
      </c>
      <c r="Z78">
        <v>7664</v>
      </c>
      <c r="AA78">
        <v>426672.78</v>
      </c>
      <c r="AB78">
        <v>116168.9</v>
      </c>
      <c r="AE78">
        <v>18405</v>
      </c>
      <c r="AF78" s="56">
        <f t="shared" si="11"/>
        <v>1431036.7400000002</v>
      </c>
      <c r="AG78" s="184">
        <f t="shared" si="12"/>
        <v>15874.21</v>
      </c>
      <c r="AH78" s="19">
        <f t="shared" si="13"/>
        <v>1415162.5300000003</v>
      </c>
      <c r="AI78" s="20">
        <f t="shared" si="14"/>
        <v>2538154.71</v>
      </c>
      <c r="AJ78" s="14">
        <f t="shared" si="15"/>
        <v>1782670.68</v>
      </c>
      <c r="AK78" s="24">
        <f t="shared" si="10"/>
        <v>755484.03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2501</v>
      </c>
      <c r="F79">
        <v>394026.41</v>
      </c>
      <c r="G79">
        <v>1039973.28</v>
      </c>
      <c r="H79">
        <v>5000</v>
      </c>
      <c r="I79">
        <v>1484370.5</v>
      </c>
      <c r="J79">
        <v>1018088.35</v>
      </c>
      <c r="L79">
        <v>18674</v>
      </c>
      <c r="N79">
        <v>13850.72</v>
      </c>
      <c r="Q79">
        <v>7546.03</v>
      </c>
      <c r="R79">
        <v>3283107.89</v>
      </c>
      <c r="S79">
        <v>1473721.82</v>
      </c>
      <c r="V79">
        <v>822237.5</v>
      </c>
      <c r="X79">
        <v>1083238.5</v>
      </c>
      <c r="Y79">
        <v>6880</v>
      </c>
      <c r="Z79">
        <v>12604</v>
      </c>
      <c r="AA79">
        <v>321346.77</v>
      </c>
      <c r="AB79">
        <v>183638.35</v>
      </c>
      <c r="AE79">
        <v>69971.8</v>
      </c>
      <c r="AF79" s="56">
        <f t="shared" si="11"/>
        <v>1438999.69</v>
      </c>
      <c r="AG79" s="184">
        <f t="shared" si="12"/>
        <v>32524.720000000001</v>
      </c>
      <c r="AH79" s="19">
        <f t="shared" si="13"/>
        <v>1406474.97</v>
      </c>
      <c r="AI79" s="20">
        <f t="shared" si="14"/>
        <v>2295959.3200000003</v>
      </c>
      <c r="AJ79" s="14">
        <f t="shared" si="15"/>
        <v>1677679.4200000002</v>
      </c>
      <c r="AK79" s="24">
        <f t="shared" si="10"/>
        <v>618279.90000000014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2502</v>
      </c>
      <c r="F80">
        <v>826663.11</v>
      </c>
      <c r="G80">
        <v>1124401.5</v>
      </c>
      <c r="H80">
        <v>23612.22</v>
      </c>
      <c r="I80">
        <v>130864.42</v>
      </c>
      <c r="J80">
        <v>119570.08</v>
      </c>
      <c r="L80">
        <v>9800</v>
      </c>
      <c r="N80">
        <v>970.06</v>
      </c>
      <c r="Q80">
        <v>-725822.95</v>
      </c>
      <c r="R80">
        <v>1600443.98</v>
      </c>
      <c r="S80">
        <v>1567639.06</v>
      </c>
      <c r="T80">
        <v>282000</v>
      </c>
      <c r="V80">
        <v>658402.5</v>
      </c>
      <c r="X80">
        <v>749902.5</v>
      </c>
      <c r="Y80">
        <v>2160</v>
      </c>
      <c r="Z80">
        <v>10304</v>
      </c>
      <c r="AA80">
        <v>265591.15999999997</v>
      </c>
      <c r="AB80">
        <v>64295.16</v>
      </c>
      <c r="AE80">
        <v>76068.5</v>
      </c>
      <c r="AF80" s="56">
        <f t="shared" si="11"/>
        <v>1974676.8299999998</v>
      </c>
      <c r="AG80" s="184">
        <f t="shared" si="12"/>
        <v>10770.06</v>
      </c>
      <c r="AH80" s="19">
        <f t="shared" si="13"/>
        <v>1963906.7699999998</v>
      </c>
      <c r="AI80" s="20">
        <f t="shared" si="14"/>
        <v>2508041.56</v>
      </c>
      <c r="AJ80" s="14">
        <f t="shared" si="15"/>
        <v>1168321.3199999998</v>
      </c>
      <c r="AK80" s="24">
        <f t="shared" si="10"/>
        <v>1339720.2400000002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2503</v>
      </c>
      <c r="F81">
        <v>229334.34</v>
      </c>
      <c r="G81">
        <v>0</v>
      </c>
      <c r="H81">
        <v>11008.09</v>
      </c>
      <c r="I81">
        <v>535075.86</v>
      </c>
      <c r="J81">
        <v>207814.06</v>
      </c>
      <c r="N81">
        <v>0</v>
      </c>
      <c r="Q81">
        <v>-1662831.85</v>
      </c>
      <c r="R81">
        <v>3000000</v>
      </c>
      <c r="S81">
        <v>236055.3</v>
      </c>
      <c r="T81">
        <v>132000</v>
      </c>
      <c r="V81">
        <v>386102.5</v>
      </c>
      <c r="X81">
        <v>576353.41</v>
      </c>
      <c r="Y81">
        <v>6808</v>
      </c>
      <c r="AA81">
        <v>217933.88</v>
      </c>
      <c r="AB81">
        <v>306998.31</v>
      </c>
      <c r="AF81" s="56">
        <f t="shared" si="11"/>
        <v>240342.43</v>
      </c>
      <c r="AG81" s="184">
        <f t="shared" si="12"/>
        <v>0</v>
      </c>
      <c r="AH81" s="19">
        <f t="shared" si="13"/>
        <v>240342.43</v>
      </c>
      <c r="AI81" s="20">
        <f t="shared" si="14"/>
        <v>754157.8</v>
      </c>
      <c r="AJ81" s="14">
        <f t="shared" si="15"/>
        <v>1108093.6000000001</v>
      </c>
      <c r="AK81" s="24">
        <f t="shared" si="10"/>
        <v>-353935.80000000005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2504</v>
      </c>
      <c r="F82">
        <v>412094.32</v>
      </c>
      <c r="G82">
        <v>0</v>
      </c>
      <c r="H82">
        <v>10305.39</v>
      </c>
      <c r="I82">
        <v>1264814.18</v>
      </c>
      <c r="J82">
        <v>100930.17</v>
      </c>
      <c r="N82">
        <v>0</v>
      </c>
      <c r="Q82">
        <v>268580.68</v>
      </c>
      <c r="R82">
        <v>1891769.64</v>
      </c>
      <c r="S82">
        <v>221014.37</v>
      </c>
      <c r="T82">
        <v>96000</v>
      </c>
      <c r="V82">
        <v>422957.23</v>
      </c>
      <c r="X82">
        <v>657851.17000000004</v>
      </c>
      <c r="Y82">
        <v>2040</v>
      </c>
      <c r="AA82">
        <v>149308.57</v>
      </c>
      <c r="AB82">
        <v>302978.12</v>
      </c>
      <c r="AF82" s="56">
        <f t="shared" si="11"/>
        <v>422399.71</v>
      </c>
      <c r="AG82" s="184">
        <f t="shared" si="12"/>
        <v>0</v>
      </c>
      <c r="AH82" s="19">
        <f t="shared" si="13"/>
        <v>422399.71</v>
      </c>
      <c r="AI82" s="20">
        <f t="shared" si="14"/>
        <v>739971.6</v>
      </c>
      <c r="AJ82" s="14">
        <f t="shared" si="15"/>
        <v>1112177.8599999999</v>
      </c>
      <c r="AK82" s="24">
        <f t="shared" si="10"/>
        <v>-372206.25999999989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2505</v>
      </c>
      <c r="F83">
        <v>57013.89</v>
      </c>
      <c r="G83">
        <v>7800</v>
      </c>
      <c r="H83">
        <v>20326.46</v>
      </c>
      <c r="I83">
        <v>711143.14</v>
      </c>
      <c r="J83">
        <v>452070.87</v>
      </c>
      <c r="Q83">
        <v>-173133.31</v>
      </c>
      <c r="R83">
        <v>1861215.28</v>
      </c>
      <c r="S83">
        <v>337832.28</v>
      </c>
      <c r="V83">
        <v>792760.4</v>
      </c>
      <c r="X83">
        <v>1107648.3999999999</v>
      </c>
      <c r="Y83">
        <v>4552</v>
      </c>
      <c r="AA83">
        <v>187160.58</v>
      </c>
      <c r="AB83">
        <v>270839.45</v>
      </c>
      <c r="AE83">
        <v>119.86</v>
      </c>
      <c r="AF83" s="56">
        <f t="shared" si="11"/>
        <v>85140.35</v>
      </c>
      <c r="AG83" s="184">
        <f t="shared" si="12"/>
        <v>0</v>
      </c>
      <c r="AH83" s="19">
        <f t="shared" si="13"/>
        <v>85140.35</v>
      </c>
      <c r="AI83" s="20">
        <f t="shared" si="14"/>
        <v>1130592.6800000002</v>
      </c>
      <c r="AJ83" s="14">
        <f t="shared" si="15"/>
        <v>1570320.29</v>
      </c>
      <c r="AK83" s="24">
        <f t="shared" si="10"/>
        <v>-439727.60999999987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2506</v>
      </c>
      <c r="F84">
        <v>123992.33</v>
      </c>
      <c r="G84">
        <v>0</v>
      </c>
      <c r="H84">
        <v>19795.150000000001</v>
      </c>
      <c r="I84">
        <v>225503.72</v>
      </c>
      <c r="J84">
        <v>382490.35</v>
      </c>
      <c r="N84">
        <v>19</v>
      </c>
      <c r="Q84">
        <v>-883470.6</v>
      </c>
      <c r="R84">
        <v>2000000</v>
      </c>
      <c r="S84">
        <v>184432.71</v>
      </c>
      <c r="V84">
        <v>853757.78</v>
      </c>
      <c r="X84">
        <v>929870.78</v>
      </c>
      <c r="Y84">
        <v>5504</v>
      </c>
      <c r="AA84">
        <v>197103.92</v>
      </c>
      <c r="AB84">
        <v>270478.64</v>
      </c>
      <c r="AF84" s="56">
        <f t="shared" si="11"/>
        <v>143787.48000000001</v>
      </c>
      <c r="AG84" s="184">
        <f t="shared" si="12"/>
        <v>19</v>
      </c>
      <c r="AH84" s="19">
        <f t="shared" si="13"/>
        <v>143768.48000000001</v>
      </c>
      <c r="AI84" s="20">
        <f t="shared" si="14"/>
        <v>1038190.49</v>
      </c>
      <c r="AJ84" s="14">
        <f t="shared" si="15"/>
        <v>1402957.3399999999</v>
      </c>
      <c r="AK84" s="24">
        <f>AI84-AJ84</f>
        <v>-364766.84999999986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2507</v>
      </c>
      <c r="F85">
        <v>108615.11</v>
      </c>
      <c r="G85">
        <v>0</v>
      </c>
      <c r="H85">
        <v>39227.589999999997</v>
      </c>
      <c r="I85">
        <v>2019271.06</v>
      </c>
      <c r="J85">
        <v>1050669.96</v>
      </c>
      <c r="N85">
        <v>1623</v>
      </c>
      <c r="Q85">
        <v>-117011.43</v>
      </c>
      <c r="R85">
        <v>4000000</v>
      </c>
      <c r="S85">
        <v>311908.88</v>
      </c>
      <c r="V85">
        <v>1076134.5</v>
      </c>
      <c r="X85">
        <v>1266410.5</v>
      </c>
      <c r="AA85">
        <v>402911.71</v>
      </c>
      <c r="AB85">
        <v>385460.6</v>
      </c>
      <c r="AE85">
        <v>88.42</v>
      </c>
      <c r="AF85" s="56">
        <f t="shared" si="11"/>
        <v>147842.70000000001</v>
      </c>
      <c r="AG85" s="184">
        <f t="shared" si="12"/>
        <v>1623</v>
      </c>
      <c r="AH85" s="19">
        <f t="shared" si="13"/>
        <v>146219.70000000001</v>
      </c>
      <c r="AI85" s="20">
        <f t="shared" si="14"/>
        <v>1388043.38</v>
      </c>
      <c r="AJ85" s="14">
        <f t="shared" si="15"/>
        <v>2054871.23</v>
      </c>
      <c r="AK85" s="24">
        <f t="shared" ref="AK85:AK86" si="16">AI85-AJ85</f>
        <v>-666827.85000000009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J1" zoomScale="96" zoomScaleNormal="96" workbookViewId="0">
      <selection sqref="A1:T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2113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2668</v>
      </c>
      <c r="J2" t="s">
        <v>2669</v>
      </c>
      <c r="K2" t="s">
        <v>2097</v>
      </c>
      <c r="L2" t="s">
        <v>2098</v>
      </c>
      <c r="M2" t="s">
        <v>2118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19196225.899999999</v>
      </c>
      <c r="C3">
        <v>397202.9</v>
      </c>
      <c r="D3">
        <v>2456582.5099999998</v>
      </c>
      <c r="E3">
        <v>4002629.61</v>
      </c>
      <c r="F3">
        <v>2389350.31</v>
      </c>
      <c r="G3">
        <v>21200</v>
      </c>
      <c r="H3">
        <v>376075.99</v>
      </c>
      <c r="I3">
        <v>-14538727.98</v>
      </c>
      <c r="J3">
        <v>39665988.380000003</v>
      </c>
      <c r="K3">
        <v>18607946.550000001</v>
      </c>
      <c r="L3">
        <v>601048</v>
      </c>
      <c r="M3">
        <v>4689.54</v>
      </c>
      <c r="N3">
        <v>19724615.68</v>
      </c>
      <c r="O3">
        <v>822181</v>
      </c>
      <c r="P3">
        <v>26074586.68</v>
      </c>
      <c r="Q3">
        <v>56551.9</v>
      </c>
      <c r="R3">
        <v>32810</v>
      </c>
      <c r="S3">
        <v>10026629.529999999</v>
      </c>
      <c r="T3">
        <v>652447.81999999995</v>
      </c>
    </row>
    <row r="4" spans="1:20" x14ac:dyDescent="0.25">
      <c r="A4" t="s">
        <v>2508</v>
      </c>
      <c r="B4">
        <v>144008.99</v>
      </c>
      <c r="D4">
        <v>125710.17</v>
      </c>
      <c r="E4">
        <v>7851.22</v>
      </c>
      <c r="F4">
        <v>-4341.2700000000004</v>
      </c>
      <c r="H4">
        <v>404</v>
      </c>
      <c r="I4">
        <v>-1949666.97</v>
      </c>
      <c r="J4">
        <v>2454167.9500000002</v>
      </c>
      <c r="K4">
        <v>143572.32999999999</v>
      </c>
      <c r="M4">
        <v>759.46</v>
      </c>
      <c r="N4">
        <v>743000</v>
      </c>
      <c r="O4">
        <v>338152</v>
      </c>
      <c r="P4">
        <v>1040591</v>
      </c>
      <c r="R4">
        <v>2350</v>
      </c>
      <c r="S4">
        <v>388704.02</v>
      </c>
      <c r="T4">
        <v>25514.639999999999</v>
      </c>
    </row>
    <row r="5" spans="1:20" x14ac:dyDescent="0.25">
      <c r="A5" t="s">
        <v>2509</v>
      </c>
      <c r="B5">
        <v>146878.10999999999</v>
      </c>
      <c r="D5">
        <v>52588.29</v>
      </c>
      <c r="E5">
        <v>530295.42000000004</v>
      </c>
      <c r="F5">
        <v>149315.63</v>
      </c>
      <c r="H5">
        <v>389.01</v>
      </c>
      <c r="I5">
        <v>-1254434.99</v>
      </c>
      <c r="J5">
        <v>2340789.7799999998</v>
      </c>
      <c r="K5">
        <v>60636.88</v>
      </c>
      <c r="M5">
        <v>77.33</v>
      </c>
      <c r="N5">
        <v>809200</v>
      </c>
      <c r="O5">
        <v>314029</v>
      </c>
      <c r="P5">
        <v>1059265</v>
      </c>
      <c r="Q5">
        <v>3000</v>
      </c>
      <c r="R5">
        <v>6400</v>
      </c>
      <c r="S5">
        <v>271804.36</v>
      </c>
      <c r="T5">
        <v>51140.2</v>
      </c>
    </row>
    <row r="6" spans="1:20" x14ac:dyDescent="0.25">
      <c r="A6" t="s">
        <v>2510</v>
      </c>
      <c r="B6">
        <v>1216735.1000000001</v>
      </c>
      <c r="C6">
        <v>0</v>
      </c>
      <c r="D6">
        <v>313107.01</v>
      </c>
      <c r="E6">
        <v>474761.49</v>
      </c>
      <c r="F6">
        <v>50402.39</v>
      </c>
      <c r="H6">
        <v>3463</v>
      </c>
      <c r="I6">
        <v>-533653.29</v>
      </c>
      <c r="J6">
        <v>2227185.62</v>
      </c>
      <c r="K6">
        <v>1490587.21</v>
      </c>
      <c r="M6">
        <v>349.36</v>
      </c>
      <c r="N6">
        <v>1680430</v>
      </c>
      <c r="P6">
        <v>1975200</v>
      </c>
      <c r="Q6">
        <v>3316</v>
      </c>
      <c r="S6">
        <v>786633.42</v>
      </c>
      <c r="T6">
        <v>48206.49</v>
      </c>
    </row>
    <row r="7" spans="1:20" x14ac:dyDescent="0.25">
      <c r="A7" t="s">
        <v>2511</v>
      </c>
      <c r="B7">
        <v>758231.98</v>
      </c>
      <c r="C7">
        <v>50532.75</v>
      </c>
      <c r="D7">
        <v>166932.14000000001</v>
      </c>
      <c r="E7">
        <v>-49443.81</v>
      </c>
      <c r="F7">
        <v>118097.43</v>
      </c>
      <c r="I7">
        <v>-926884.88</v>
      </c>
      <c r="J7">
        <v>2082417.38</v>
      </c>
      <c r="K7">
        <v>654856.16</v>
      </c>
      <c r="M7">
        <v>217.4</v>
      </c>
      <c r="N7">
        <v>1037110</v>
      </c>
      <c r="P7">
        <v>1356771</v>
      </c>
      <c r="Q7">
        <v>20556</v>
      </c>
      <c r="S7">
        <v>388669.89</v>
      </c>
      <c r="T7">
        <v>37368.68</v>
      </c>
    </row>
    <row r="8" spans="1:20" x14ac:dyDescent="0.25">
      <c r="A8" t="s">
        <v>2512</v>
      </c>
      <c r="B8">
        <v>1109284.3700000001</v>
      </c>
      <c r="C8">
        <v>0</v>
      </c>
      <c r="D8">
        <v>89795.53</v>
      </c>
      <c r="E8">
        <v>4</v>
      </c>
      <c r="F8">
        <v>293501.96000000002</v>
      </c>
      <c r="H8">
        <v>0</v>
      </c>
      <c r="I8">
        <v>-809149.23</v>
      </c>
      <c r="J8">
        <v>2028298.74</v>
      </c>
      <c r="K8">
        <v>1055501.6100000001</v>
      </c>
      <c r="N8">
        <v>953550</v>
      </c>
      <c r="P8">
        <v>1288393</v>
      </c>
      <c r="Q8">
        <v>500</v>
      </c>
      <c r="S8">
        <v>425168.71</v>
      </c>
      <c r="T8">
        <v>21553.55</v>
      </c>
    </row>
    <row r="9" spans="1:20" x14ac:dyDescent="0.25">
      <c r="A9" t="s">
        <v>2513</v>
      </c>
      <c r="B9">
        <v>414979.22</v>
      </c>
      <c r="C9">
        <v>0</v>
      </c>
      <c r="D9">
        <v>74120.91</v>
      </c>
      <c r="E9">
        <v>-61412.25</v>
      </c>
      <c r="F9">
        <v>35330.379999999997</v>
      </c>
      <c r="I9">
        <v>-1853892.25</v>
      </c>
      <c r="J9">
        <v>2569886.96</v>
      </c>
      <c r="K9">
        <v>511101.14</v>
      </c>
      <c r="M9">
        <v>97.45</v>
      </c>
      <c r="N9">
        <v>1059670</v>
      </c>
      <c r="P9">
        <v>1442530</v>
      </c>
      <c r="Q9">
        <v>9248</v>
      </c>
      <c r="S9">
        <v>351394.69</v>
      </c>
      <c r="T9">
        <v>20672.349999999999</v>
      </c>
    </row>
    <row r="10" spans="1:20" x14ac:dyDescent="0.25">
      <c r="A10" t="s">
        <v>2514</v>
      </c>
      <c r="B10">
        <v>744794.35</v>
      </c>
      <c r="C10">
        <v>0</v>
      </c>
      <c r="D10">
        <v>36272.58</v>
      </c>
      <c r="E10">
        <v>-150818.87</v>
      </c>
      <c r="F10">
        <v>-42434.64</v>
      </c>
      <c r="I10">
        <v>-624379.54</v>
      </c>
      <c r="J10">
        <v>1423307.83</v>
      </c>
      <c r="K10">
        <v>454578.16</v>
      </c>
      <c r="M10">
        <v>2400.89</v>
      </c>
      <c r="N10">
        <v>927810</v>
      </c>
      <c r="P10">
        <v>1204457</v>
      </c>
      <c r="S10">
        <v>381900.41</v>
      </c>
      <c r="T10">
        <v>9546.51</v>
      </c>
    </row>
    <row r="11" spans="1:20" x14ac:dyDescent="0.25">
      <c r="A11" t="s">
        <v>2515</v>
      </c>
      <c r="B11">
        <v>283991.61</v>
      </c>
      <c r="C11">
        <v>0</v>
      </c>
      <c r="D11">
        <v>19514.439999999999</v>
      </c>
      <c r="E11">
        <v>5</v>
      </c>
      <c r="F11">
        <v>60809.38</v>
      </c>
      <c r="H11">
        <v>0</v>
      </c>
      <c r="I11">
        <v>-2002107.68</v>
      </c>
      <c r="J11">
        <v>2154589.06</v>
      </c>
      <c r="K11">
        <v>990213.26</v>
      </c>
      <c r="L11">
        <v>2848</v>
      </c>
      <c r="M11">
        <v>6.03</v>
      </c>
      <c r="N11">
        <v>1401600</v>
      </c>
      <c r="O11">
        <v>15000</v>
      </c>
      <c r="P11">
        <v>1747995</v>
      </c>
      <c r="R11">
        <v>6800</v>
      </c>
      <c r="S11">
        <v>432318.8</v>
      </c>
      <c r="T11">
        <v>10714.44</v>
      </c>
    </row>
    <row r="12" spans="1:20" x14ac:dyDescent="0.25">
      <c r="A12" t="s">
        <v>2516</v>
      </c>
      <c r="B12">
        <v>529362.54</v>
      </c>
      <c r="C12">
        <v>0</v>
      </c>
      <c r="D12">
        <v>125253.75</v>
      </c>
      <c r="E12">
        <v>4</v>
      </c>
      <c r="F12">
        <v>37224.480000000003</v>
      </c>
      <c r="I12">
        <v>22281.15</v>
      </c>
      <c r="J12">
        <v>266818</v>
      </c>
      <c r="K12">
        <v>800660.15</v>
      </c>
      <c r="L12">
        <v>216000</v>
      </c>
      <c r="M12">
        <v>10.029999999999999</v>
      </c>
      <c r="N12">
        <v>1882850</v>
      </c>
      <c r="O12">
        <v>12500</v>
      </c>
      <c r="P12">
        <v>2089981</v>
      </c>
      <c r="R12">
        <v>1928</v>
      </c>
      <c r="S12">
        <v>416587.76</v>
      </c>
      <c r="T12">
        <v>777.8</v>
      </c>
    </row>
    <row r="13" spans="1:20" x14ac:dyDescent="0.25">
      <c r="A13" t="s">
        <v>2517</v>
      </c>
      <c r="B13">
        <v>319606.71000000002</v>
      </c>
      <c r="C13">
        <v>0</v>
      </c>
      <c r="D13">
        <v>46990.07</v>
      </c>
      <c r="E13">
        <v>3</v>
      </c>
      <c r="F13">
        <v>21938.25</v>
      </c>
      <c r="I13">
        <v>-2232859.31</v>
      </c>
      <c r="J13">
        <v>2543552.06</v>
      </c>
      <c r="K13">
        <v>726761.9</v>
      </c>
      <c r="N13">
        <v>524000</v>
      </c>
      <c r="O13">
        <v>10000</v>
      </c>
      <c r="P13">
        <v>821802</v>
      </c>
      <c r="S13">
        <v>352038.27</v>
      </c>
      <c r="T13">
        <v>9076.35</v>
      </c>
    </row>
    <row r="14" spans="1:20" x14ac:dyDescent="0.25">
      <c r="A14" t="s">
        <v>2518</v>
      </c>
      <c r="B14">
        <v>312680.21999999997</v>
      </c>
      <c r="C14">
        <v>0</v>
      </c>
      <c r="D14">
        <v>41644.06</v>
      </c>
      <c r="E14">
        <v>2817.88</v>
      </c>
      <c r="F14">
        <v>85602.78</v>
      </c>
      <c r="I14">
        <v>-1498905.58</v>
      </c>
      <c r="J14">
        <v>1708771</v>
      </c>
      <c r="K14">
        <v>955347.11</v>
      </c>
      <c r="M14">
        <v>26.15</v>
      </c>
      <c r="N14">
        <v>974350</v>
      </c>
      <c r="O14">
        <v>15000</v>
      </c>
      <c r="P14">
        <v>1280434</v>
      </c>
      <c r="Q14">
        <v>3300</v>
      </c>
      <c r="R14">
        <v>9180</v>
      </c>
      <c r="S14">
        <v>391113.49</v>
      </c>
      <c r="T14">
        <v>27816.25</v>
      </c>
    </row>
    <row r="15" spans="1:20" x14ac:dyDescent="0.25">
      <c r="A15" t="s">
        <v>2519</v>
      </c>
      <c r="B15">
        <v>294216.03000000003</v>
      </c>
      <c r="C15">
        <v>9220</v>
      </c>
      <c r="D15">
        <v>43145.99</v>
      </c>
      <c r="E15">
        <v>4</v>
      </c>
      <c r="F15">
        <v>29</v>
      </c>
      <c r="G15">
        <v>0</v>
      </c>
      <c r="I15">
        <v>-539748.15</v>
      </c>
      <c r="J15">
        <v>803987.63</v>
      </c>
      <c r="K15">
        <v>744791.27</v>
      </c>
      <c r="N15">
        <v>241100</v>
      </c>
      <c r="O15">
        <v>7500</v>
      </c>
      <c r="P15">
        <v>564065</v>
      </c>
      <c r="R15">
        <v>6152</v>
      </c>
      <c r="S15">
        <v>327821.52</v>
      </c>
      <c r="T15">
        <v>12977.21</v>
      </c>
    </row>
    <row r="16" spans="1:20" x14ac:dyDescent="0.25">
      <c r="A16" t="s">
        <v>2520</v>
      </c>
      <c r="B16">
        <v>326955.68</v>
      </c>
      <c r="C16">
        <v>0</v>
      </c>
      <c r="D16">
        <v>48921.86</v>
      </c>
      <c r="E16">
        <v>142419.13</v>
      </c>
      <c r="F16">
        <v>81253.7</v>
      </c>
      <c r="H16">
        <v>0</v>
      </c>
      <c r="I16">
        <v>-959933.11</v>
      </c>
      <c r="J16">
        <v>1350408.04</v>
      </c>
      <c r="K16">
        <v>985865.82</v>
      </c>
      <c r="M16">
        <v>52.38</v>
      </c>
      <c r="N16">
        <v>1002100</v>
      </c>
      <c r="O16">
        <v>15000</v>
      </c>
      <c r="P16">
        <v>1309333</v>
      </c>
      <c r="S16">
        <v>463958.84</v>
      </c>
      <c r="T16">
        <v>20650.919999999998</v>
      </c>
    </row>
    <row r="17" spans="1:20" x14ac:dyDescent="0.25">
      <c r="A17" t="s">
        <v>2522</v>
      </c>
      <c r="B17">
        <v>391930.37</v>
      </c>
      <c r="C17">
        <v>0</v>
      </c>
      <c r="D17">
        <v>55417.22</v>
      </c>
      <c r="E17">
        <v>44206.67</v>
      </c>
      <c r="F17">
        <v>1025</v>
      </c>
      <c r="I17">
        <v>-5088737.17</v>
      </c>
      <c r="J17">
        <v>5385590.1100000003</v>
      </c>
      <c r="K17">
        <v>718275.62</v>
      </c>
      <c r="N17">
        <v>663650</v>
      </c>
      <c r="O17">
        <v>10000</v>
      </c>
      <c r="P17">
        <v>867889</v>
      </c>
      <c r="S17">
        <v>316740.8</v>
      </c>
      <c r="T17">
        <v>11569.5</v>
      </c>
    </row>
    <row r="18" spans="1:20" x14ac:dyDescent="0.25">
      <c r="A18" t="s">
        <v>2526</v>
      </c>
      <c r="B18">
        <v>1065114.3999999999</v>
      </c>
      <c r="C18">
        <v>0</v>
      </c>
      <c r="D18">
        <v>179346.37</v>
      </c>
      <c r="E18">
        <v>1251089.51</v>
      </c>
      <c r="F18">
        <v>138289.97</v>
      </c>
      <c r="G18">
        <v>5500</v>
      </c>
      <c r="H18">
        <v>38499.550000000003</v>
      </c>
      <c r="I18">
        <v>-214205.16</v>
      </c>
      <c r="J18">
        <v>2705484.32</v>
      </c>
      <c r="K18">
        <v>948594.3</v>
      </c>
      <c r="L18">
        <v>112200</v>
      </c>
      <c r="N18">
        <v>1110725</v>
      </c>
      <c r="O18">
        <v>15000</v>
      </c>
      <c r="P18">
        <v>1420837</v>
      </c>
      <c r="Q18">
        <v>2000</v>
      </c>
      <c r="S18">
        <v>598793.47</v>
      </c>
      <c r="T18">
        <v>66327.289999999994</v>
      </c>
    </row>
    <row r="19" spans="1:20" x14ac:dyDescent="0.25">
      <c r="A19" t="s">
        <v>2523</v>
      </c>
      <c r="B19">
        <v>1464444.64</v>
      </c>
      <c r="C19">
        <v>0</v>
      </c>
      <c r="D19">
        <v>190013.97</v>
      </c>
      <c r="E19">
        <v>708851.11</v>
      </c>
      <c r="F19">
        <v>874570.75</v>
      </c>
      <c r="G19">
        <v>5600</v>
      </c>
      <c r="H19">
        <v>30421.45</v>
      </c>
      <c r="I19">
        <v>2038830.18</v>
      </c>
      <c r="J19">
        <v>1034850.95</v>
      </c>
      <c r="K19">
        <v>1567339.58</v>
      </c>
      <c r="N19">
        <v>1707784.18</v>
      </c>
      <c r="O19">
        <v>28500</v>
      </c>
      <c r="P19">
        <v>2250544.1800000002</v>
      </c>
      <c r="S19">
        <v>781011.65</v>
      </c>
      <c r="T19">
        <v>143890.04</v>
      </c>
    </row>
    <row r="20" spans="1:20" x14ac:dyDescent="0.25">
      <c r="A20" t="s">
        <v>2524</v>
      </c>
      <c r="B20">
        <v>903675.89</v>
      </c>
      <c r="C20">
        <v>0</v>
      </c>
      <c r="D20">
        <v>130578.29</v>
      </c>
      <c r="E20">
        <v>53610.69</v>
      </c>
      <c r="F20">
        <v>86080.17</v>
      </c>
      <c r="G20">
        <v>4500</v>
      </c>
      <c r="H20">
        <v>239.44</v>
      </c>
      <c r="I20">
        <v>-778306.26</v>
      </c>
      <c r="J20">
        <v>1778360.15</v>
      </c>
      <c r="K20">
        <v>1235782.3799999999</v>
      </c>
      <c r="M20">
        <v>45.08</v>
      </c>
      <c r="N20">
        <v>846251.5</v>
      </c>
      <c r="O20">
        <v>9000</v>
      </c>
      <c r="P20">
        <v>1327347.5</v>
      </c>
      <c r="S20">
        <v>562757.43999999994</v>
      </c>
      <c r="T20">
        <v>31822.31</v>
      </c>
    </row>
    <row r="21" spans="1:20" x14ac:dyDescent="0.25">
      <c r="A21" t="s">
        <v>2525</v>
      </c>
      <c r="B21">
        <v>1052949.49</v>
      </c>
      <c r="C21">
        <v>0</v>
      </c>
      <c r="D21">
        <v>314052.95</v>
      </c>
      <c r="E21">
        <v>3258.21</v>
      </c>
      <c r="F21">
        <v>248524.91</v>
      </c>
      <c r="G21">
        <v>5600</v>
      </c>
      <c r="H21">
        <v>300338.03999999998</v>
      </c>
      <c r="I21">
        <v>-276060.58</v>
      </c>
      <c r="J21">
        <v>1748544.54</v>
      </c>
      <c r="K21">
        <v>911099.91</v>
      </c>
      <c r="L21">
        <v>18000</v>
      </c>
      <c r="M21">
        <v>63.06</v>
      </c>
      <c r="N21">
        <v>1287335</v>
      </c>
      <c r="O21">
        <v>21000</v>
      </c>
      <c r="P21">
        <v>1517680</v>
      </c>
      <c r="Q21">
        <v>11131.9</v>
      </c>
      <c r="S21">
        <v>849530.17</v>
      </c>
      <c r="T21">
        <v>18792.34</v>
      </c>
    </row>
    <row r="22" spans="1:20" x14ac:dyDescent="0.25">
      <c r="A22" t="s">
        <v>2521</v>
      </c>
      <c r="B22">
        <v>536003.64</v>
      </c>
      <c r="C22">
        <v>0</v>
      </c>
      <c r="D22">
        <v>40550.050000000003</v>
      </c>
      <c r="E22">
        <v>3</v>
      </c>
      <c r="F22">
        <v>1912.59</v>
      </c>
      <c r="I22">
        <v>-2088718.15</v>
      </c>
      <c r="J22">
        <v>2389700.83</v>
      </c>
      <c r="K22">
        <v>775686.2</v>
      </c>
      <c r="N22">
        <v>872100</v>
      </c>
      <c r="O22">
        <v>11500</v>
      </c>
      <c r="P22">
        <v>1114078</v>
      </c>
      <c r="Q22">
        <v>3500</v>
      </c>
      <c r="S22">
        <v>248980.11</v>
      </c>
      <c r="T22">
        <v>15241.49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2024-04-02T08:44:11Z</cp:lastPrinted>
  <dcterms:created xsi:type="dcterms:W3CDTF">2018-02-08T06:24:17Z</dcterms:created>
  <dcterms:modified xsi:type="dcterms:W3CDTF">2024-04-05T08:33:49Z</dcterms:modified>
</cp:coreProperties>
</file>