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D:\สงกรานต์\งานเขตสุขภาพที่ 8 สป.สธ. เริ่ม 02.04.2565 ถึงปัจจุบัน\รพ ยืมยาระหว่างกัน\"/>
    </mc:Choice>
  </mc:AlternateContent>
  <xr:revisionPtr revIDLastSave="0" documentId="13_ncr:1_{DB388735-CCB5-463D-AA45-B3512C0DDCFB}" xr6:coauthVersionLast="47" xr6:coauthVersionMax="47" xr10:uidLastSave="{00000000-0000-0000-0000-000000000000}"/>
  <bookViews>
    <workbookView xWindow="96" yWindow="108" windowWidth="17232" windowHeight="12132" tabRatio="901" firstSheet="51" activeTab="54" xr2:uid="{00000000-000D-0000-FFFF-FFFF00000000}"/>
  </bookViews>
  <sheets>
    <sheet name="โรงพยาบาลนครพนม " sheetId="20" r:id="rId1"/>
    <sheet name="โรงพยาบาลปลาปาก" sheetId="21" r:id="rId2"/>
    <sheet name="โรงพยาบาลท่าอุเทน" sheetId="22" r:id="rId3"/>
    <sheet name="โรงพยาบาลบ้านแพง" sheetId="23" r:id="rId4"/>
    <sheet name="โรงพยาบาลนาทม" sheetId="25" r:id="rId5"/>
    <sheet name=" โรงพยาบาลเรณูนคร " sheetId="24" r:id="rId6"/>
    <sheet name="โรงพยาบาลนาแก" sheetId="26" r:id="rId7"/>
    <sheet name="โรงพยาบาลศรีสงคราม" sheetId="27" r:id="rId8"/>
    <sheet name="โรงพยาบาลนาหว้า" sheetId="28" r:id="rId9"/>
    <sheet name="โรงพยาบาลโพนสวรรค์" sheetId="29" r:id="rId10"/>
    <sheet name="โรงพยาบาลสมเด็จพระยุพราชธาตุพนม" sheetId="30" r:id="rId11"/>
    <sheet name="โรงพยาบาลวังยาง" sheetId="32" r:id="rId12"/>
    <sheet name="โรงพยาบาลบึงกาฬ " sheetId="35" r:id="rId13"/>
    <sheet name="โรงพยาบาลพรเจริญ" sheetId="41" r:id="rId14"/>
    <sheet name="โรงพยาบาลโซ่พิสัย" sheetId="37" r:id="rId15"/>
    <sheet name="โรงพยาบาลเซกา" sheetId="36" r:id="rId16"/>
    <sheet name="โรงพยาบาลปากคาด " sheetId="40" r:id="rId17"/>
    <sheet name="โรงพยาบาลบึงโขงหลง" sheetId="38" r:id="rId18"/>
    <sheet name="โรงพยาบาลศรีวิไล" sheetId="42" r:id="rId19"/>
    <sheet name="โรงพยาบาลบุ่งคล้า" sheetId="39" r:id="rId20"/>
    <sheet name="โรงพยาบาลเลย " sheetId="43" r:id="rId21"/>
    <sheet name="โรงพยาบาลนาด้วง" sheetId="51" r:id="rId22"/>
    <sheet name="โรงพยาบาลเชียงคาน " sheetId="47" r:id="rId23"/>
    <sheet name="โรงพยาบาลปากชม" sheetId="50" r:id="rId24"/>
    <sheet name="โรงพยาบาลนาแห้ว" sheetId="52" r:id="rId25"/>
    <sheet name="โรงพยาบาลภูเรือ" sheetId="53" r:id="rId26"/>
    <sheet name="โรงพยาบาลท่าลี่" sheetId="45" r:id="rId27"/>
    <sheet name="โรงพยาบาลวังสะพุง" sheetId="54" r:id="rId28"/>
    <sheet name="โรงพยาบาลภูกระดึง" sheetId="55" r:id="rId29"/>
    <sheet name="โรงพยาบาลภูหลวง" sheetId="46" r:id="rId30"/>
    <sheet name="โรงพยาบาลผาขาว" sheetId="44" r:id="rId31"/>
    <sheet name="รพ.สมเด็จพระยุพราชด่านซ้าย" sheetId="49" r:id="rId32"/>
    <sheet name="โรงพยาบาลเอราวัณ" sheetId="48" r:id="rId33"/>
    <sheet name="โรงพยาบาลหนองหิน " sheetId="56" r:id="rId34"/>
    <sheet name="โรงพยาบาลศูนย์สกลนคร" sheetId="1" r:id="rId35"/>
    <sheet name=" โรงพยาบาลกุสุมาลย์" sheetId="2" r:id="rId36"/>
    <sheet name="โรงพยาบาลกุดบาก" sheetId="3" r:id="rId37"/>
    <sheet name="โรงพยาบาลพระอาจารย์ฝั้นอาจาโร" sheetId="4" r:id="rId38"/>
    <sheet name="โรงพยาบาลพังโคน" sheetId="5" r:id="rId39"/>
    <sheet name="โรงพยาบาลวาริชภูมิ" sheetId="6" r:id="rId40"/>
    <sheet name="โรงพยาบาลนิคมน้ำอูน" sheetId="18" r:id="rId41"/>
    <sheet name="โรงพยาบาลวานรนิวาส" sheetId="7" r:id="rId42"/>
    <sheet name=" โรงพยาบาลคำตากล้า" sheetId="8" r:id="rId43"/>
    <sheet name="โรงพยาบาลบ้านม่วง" sheetId="9" r:id="rId44"/>
    <sheet name="โรงพยาบาลอากาศอำนวย" sheetId="10" r:id="rId45"/>
    <sheet name="โรงพยาบาลส่องดาว" sheetId="11" r:id="rId46"/>
    <sheet name="โรงพยาบาลเต่างอย" sheetId="12" r:id="rId47"/>
    <sheet name=" โรงพยาบาลโคกศรีสุพรรณ" sheetId="13" r:id="rId48"/>
    <sheet name="โรงพยาบาลเจริญศิลป์" sheetId="14" r:id="rId49"/>
    <sheet name="โรงพยาบาลโพนนาแก้ว" sheetId="15" r:id="rId50"/>
    <sheet name="โรงพยาบาลสว่างแดนดิน" sheetId="16" r:id="rId51"/>
    <sheet name="โรงพยาบาลพระอาจารย์แบน ธนากโร" sheetId="17" r:id="rId52"/>
    <sheet name="โรงพยาบาลหนองบัวลำภู" sheetId="34" r:id="rId53"/>
    <sheet name="โรงพยาบาลอุดรธานี" sheetId="33" r:id="rId54"/>
    <sheet name="สรุปไตรมาส4" sheetId="57" r:id="rId55"/>
  </sheets>
  <definedNames>
    <definedName name="_xlnm.Print_Titles" localSheetId="54">สรุปไตรมาส4!$1:$5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6" i="57" l="1"/>
  <c r="H64" i="57"/>
  <c r="H62" i="57"/>
  <c r="H60" i="57"/>
  <c r="H59" i="57"/>
  <c r="F59" i="57"/>
  <c r="H58" i="57"/>
  <c r="H57" i="57"/>
  <c r="I57" i="57" s="1"/>
  <c r="H56" i="57"/>
  <c r="I56" i="57" s="1"/>
  <c r="H55" i="57"/>
  <c r="I55" i="57" s="1"/>
  <c r="H54" i="57"/>
  <c r="I54" i="57" s="1"/>
  <c r="H53" i="57"/>
  <c r="H52" i="57"/>
  <c r="F52" i="57"/>
  <c r="I52" i="57" s="1"/>
  <c r="H51" i="57"/>
  <c r="I51" i="57" s="1"/>
  <c r="H50" i="57"/>
  <c r="F50" i="57"/>
  <c r="H49" i="57"/>
  <c r="I49" i="57" s="1"/>
  <c r="H48" i="57"/>
  <c r="I48" i="57" s="1"/>
  <c r="H47" i="57"/>
  <c r="H46" i="57"/>
  <c r="I46" i="57" s="1"/>
  <c r="H45" i="57"/>
  <c r="I45" i="57" s="1"/>
  <c r="H44" i="57"/>
  <c r="H43" i="57"/>
  <c r="F43" i="57"/>
  <c r="H41" i="57"/>
  <c r="I41" i="57" s="1"/>
  <c r="H40" i="57"/>
  <c r="F40" i="57"/>
  <c r="H39" i="57"/>
  <c r="F39" i="57"/>
  <c r="I39" i="57" s="1"/>
  <c r="H38" i="57"/>
  <c r="F38" i="57"/>
  <c r="H37" i="57"/>
  <c r="I37" i="57" s="1"/>
  <c r="H36" i="57"/>
  <c r="I36" i="57" s="1"/>
  <c r="F35" i="57"/>
  <c r="H35" i="57"/>
  <c r="I35" i="57" s="1"/>
  <c r="H34" i="57"/>
  <c r="I34" i="57" s="1"/>
  <c r="H33" i="57"/>
  <c r="I33" i="57" s="1"/>
  <c r="H32" i="57"/>
  <c r="I32" i="57" s="1"/>
  <c r="H31" i="57"/>
  <c r="I31" i="57" s="1"/>
  <c r="H30" i="57"/>
  <c r="I30" i="57" s="1"/>
  <c r="H29" i="57"/>
  <c r="I29" i="57" s="1"/>
  <c r="F28" i="57"/>
  <c r="H26" i="57"/>
  <c r="I26" i="57" s="1"/>
  <c r="H25" i="57"/>
  <c r="I25" i="57" s="1"/>
  <c r="H24" i="57"/>
  <c r="I24" i="57" s="1"/>
  <c r="H23" i="57"/>
  <c r="I23" i="57" s="1"/>
  <c r="H22" i="57"/>
  <c r="H21" i="57"/>
  <c r="I21" i="57" s="1"/>
  <c r="H20" i="57"/>
  <c r="H19" i="57"/>
  <c r="F19" i="57"/>
  <c r="H17" i="57"/>
  <c r="I17" i="57" s="1"/>
  <c r="H16" i="57"/>
  <c r="F16" i="57"/>
  <c r="H15" i="57"/>
  <c r="I15" i="57" s="1"/>
  <c r="H14" i="57"/>
  <c r="I14" i="57" s="1"/>
  <c r="H13" i="57"/>
  <c r="I13" i="57" s="1"/>
  <c r="H12" i="57"/>
  <c r="I12" i="57" s="1"/>
  <c r="H11" i="57"/>
  <c r="I11" i="57" s="1"/>
  <c r="H10" i="57"/>
  <c r="I10" i="57" s="1"/>
  <c r="H9" i="57"/>
  <c r="H8" i="57"/>
  <c r="I8" i="57" s="1"/>
  <c r="H7" i="57"/>
  <c r="I7" i="57" s="1"/>
  <c r="H6" i="57"/>
  <c r="F6" i="57"/>
  <c r="H63" i="57"/>
  <c r="F63" i="57"/>
  <c r="I62" i="57"/>
  <c r="I63" i="57" s="1"/>
  <c r="F65" i="57"/>
  <c r="H65" i="57"/>
  <c r="I60" i="57"/>
  <c r="I58" i="57"/>
  <c r="I53" i="57"/>
  <c r="I47" i="57"/>
  <c r="I44" i="57"/>
  <c r="I9" i="57"/>
  <c r="I59" i="57" l="1"/>
  <c r="I50" i="57"/>
  <c r="I43" i="57"/>
  <c r="I40" i="57"/>
  <c r="F42" i="57"/>
  <c r="I38" i="57"/>
  <c r="H42" i="57"/>
  <c r="H27" i="57"/>
  <c r="I20" i="57"/>
  <c r="I19" i="57"/>
  <c r="F27" i="57"/>
  <c r="I16" i="57"/>
  <c r="I18" i="57" s="1"/>
  <c r="I6" i="57"/>
  <c r="F18" i="57"/>
  <c r="I64" i="57"/>
  <c r="I65" i="57" s="1"/>
  <c r="I22" i="57"/>
  <c r="H18" i="57"/>
  <c r="I28" i="57"/>
  <c r="H61" i="57"/>
  <c r="F61" i="57"/>
  <c r="I61" i="57" l="1"/>
  <c r="I42" i="57"/>
  <c r="H66" i="57"/>
  <c r="I27" i="57"/>
  <c r="I66" i="57" l="1"/>
</calcChain>
</file>

<file path=xl/sharedStrings.xml><?xml version="1.0" encoding="utf-8"?>
<sst xmlns="http://schemas.openxmlformats.org/spreadsheetml/2006/main" count="1021" uniqueCount="150">
  <si>
    <t>รายงานเจ้าหนี้ - ลูกหนี้ของโรงพยบาล (อนุมัติแล้วและตัดยอด 2 เดือน )  ไตรมาส 4</t>
  </si>
  <si>
    <t>รายชื่อโรงพยาบาล :  โรงพยาบาลศูนย์สกลนคร      ประจำเดือน :  กรกฏาคม 2566 ถึง กันยายน 2566</t>
  </si>
  <si>
    <t>ลำดับที่</t>
  </si>
  <si>
    <t>รหัสรพ.</t>
  </si>
  <si>
    <t>รายชื่อรพ.</t>
  </si>
  <si>
    <t>รายการให้ยืม</t>
  </si>
  <si>
    <t>รวมเงินลูกหนี้</t>
  </si>
  <si>
    <t>รายการยืม</t>
  </si>
  <si>
    <t>รวมเงินเจ้าหนี้</t>
  </si>
  <si>
    <t>รวมยอด</t>
  </si>
  <si>
    <t>โรงพยาบาลอุดรธานี</t>
  </si>
  <si>
    <t>โรงพยาบาลหนองบัวลำภู</t>
  </si>
  <si>
    <t>โรงพยาบาลนครพนม</t>
  </si>
  <si>
    <t>โรงพยาบาลบึงกาฬ</t>
  </si>
  <si>
    <t>โรงพยาบาลกุสุมาลย์</t>
  </si>
  <si>
    <t>โรงพยาบาลกุดบาก</t>
  </si>
  <si>
    <t>โรงพยาบาลพระอาจารย์ฝั้นอาจาโร</t>
  </si>
  <si>
    <t>โรงพยาบาลพังโคน</t>
  </si>
  <si>
    <t>โรงพยาบาลวาริชภูมิ</t>
  </si>
  <si>
    <t>โรงพยาบาลนิคมน้ำอูน</t>
  </si>
  <si>
    <t>โรงพยาบาลคำตากล้า</t>
  </si>
  <si>
    <t>โรงพยาบาลบ้านม่วง</t>
  </si>
  <si>
    <t>โรงพยาบาลอากาศอำนวย</t>
  </si>
  <si>
    <t>โรงพยาบาลส่องดาว</t>
  </si>
  <si>
    <t>โรงพยาบาลเต่างอย</t>
  </si>
  <si>
    <t>โรงพยาบาลโคกศรีสุพรรณ</t>
  </si>
  <si>
    <t>โรงพยาบาลเจริญศิลป์</t>
  </si>
  <si>
    <t>โรงพยาบาลโพนนาแก้ว</t>
  </si>
  <si>
    <t>โรงพยาบาลสมเด็จพระยุพราชสว่างแดนดิน</t>
  </si>
  <si>
    <t>โรงพยาบาลพระอาจารย์แบน ธนากโร</t>
  </si>
  <si>
    <t>โรงพยาบาลวานรนิวาส</t>
  </si>
  <si>
    <t>ข้อมูลทั้งหมด 21</t>
  </si>
  <si>
    <t>รวมลูกหนี้</t>
  </si>
  <si>
    <t>รวมเจ้าหนี้</t>
  </si>
  <si>
    <t>รวมยอด(ลูกหนี้ - เจ้าหนี้)</t>
  </si>
  <si>
    <t>รายชื่อโรงพยาบาล :  โรงพยาบาลกุสุมาลย์      ประจำเดือน :  กรกฏาคม 2566 ถึง กันยายน 2566</t>
  </si>
  <si>
    <t>โรงพยาบาลศูนย์สกลนคร</t>
  </si>
  <si>
    <t>ข้อมูลทั้งหมด 1</t>
  </si>
  <si>
    <t>รายชื่อโรงพยาบาล :  โรงพยาบาลกุดบาก      ประจำเดือน :  กรกฏาคม 2566 ถึง กันยายน 2566</t>
  </si>
  <si>
    <t>รายชื่อโรงพยาบาล :  โรงพยาบาลพระอาจารย์ฝั้นอาจาโร      ประจำเดือน :  กรกฏาคม 2566 ถึง กันยายน 2566</t>
  </si>
  <si>
    <t>รายชื่อโรงพยาบาล :  โรงพยาบาลพังโคน      ประจำเดือน :  กรกฏาคม 2566 ถึง กันยายน 2566</t>
  </si>
  <si>
    <t>ข้อมูลทั้งหมด 2</t>
  </si>
  <si>
    <t>รายชื่อโรงพยาบาล :  โรงพยาบาลวาริชภูมิ      ประจำเดือน :  กรกฏาคม 2566 ถึง กันยายน 2566</t>
  </si>
  <si>
    <t>รายชื่อโรงพยาบาล :  โรงพยาบาลวานรนิวาส      ประจำเดือน :  กรกฏาคม 2566 ถึง กันยายน 2566</t>
  </si>
  <si>
    <t>ข้อมูลทั้งหมด 4</t>
  </si>
  <si>
    <t>รายชื่อโรงพยาบาล :  โรงพยาบาลคำตากล้า      ประจำเดือน :  กรกฏาคม 2566 ถึง กันยายน 2566</t>
  </si>
  <si>
    <t>รายชื่อโรงพยาบาล :  โรงพยาบาลบ้านม่วง      ประจำเดือน :  กรกฏาคม 2566 ถึง กันยายน 2566</t>
  </si>
  <si>
    <t>รายชื่อโรงพยาบาล :  โรงพยาบาลอากาศอำนวย      ประจำเดือน :  กรกฏาคม 2566 ถึง กันยายน 2566</t>
  </si>
  <si>
    <t>รายชื่อโรงพยาบาล :  โรงพยาบาลส่องดาว      ประจำเดือน :  กรกฏาคม 2566 ถึง กันยายน 2566</t>
  </si>
  <si>
    <t>รายชื่อโรงพยาบาล :  โรงพยาบาลเต่างอย      ประจำเดือน :  กรกฏาคม 2566 ถึง กันยายน 2566</t>
  </si>
  <si>
    <t>รายชื่อโรงพยาบาล :  โรงพยาบาลโคกศรีสุพรรณ      ประจำเดือน :  กรกฏาคม 2566 ถึง กันยายน 2566</t>
  </si>
  <si>
    <t>รายชื่อโรงพยาบาล :  โรงพยาบาลเจริญศิลป์      ประจำเดือน :  กรกฏาคม 2566 ถึง กันยายน 2566</t>
  </si>
  <si>
    <t>รายชื่อโรงพยาบาล :  โรงพยาบาลโพนนาแก้ว      ประจำเดือน :  กรกฏาคม 2566 ถึง กันยายน 2566</t>
  </si>
  <si>
    <t>รายชื่อโรงพยาบาล :  โรงพยาบาลสมเด็จพระยุพราชสว่างแดนดิน      ประจำเดือน :  กรกฏาคม 2566 ถึง กันยายน 2566</t>
  </si>
  <si>
    <t>ข้อมูลทั้งหมด 7</t>
  </si>
  <si>
    <t>รายชื่อโรงพยาบาล :  โรงพยาบาลพระอาจารย์แบน ธนากโร      ประจำเดือน :  กรกฏาคม 2566 ถึง กันยายน 2566</t>
  </si>
  <si>
    <t>รายชื่อโรงพยาบาล :  โรงพยาบาลนิคมน้ำอูน      ประจำเดือน :  กรกฏาคม 2566 ถึง กันยายน 2566</t>
  </si>
  <si>
    <t>รายชื่อโรงพยาบาล :  โรงพยาบาลนครพนม      ประจำเดือน :  กรกฏาคม 2566 ถึง กันยายน 2566</t>
  </si>
  <si>
    <t>โรงพยาบาลปลาปาก</t>
  </si>
  <si>
    <t>โรงพยาบาลท่าอุเทน</t>
  </si>
  <si>
    <t>โรงพยาบาลบ้านแพง</t>
  </si>
  <si>
    <t>โรงพยาบาลนาทม</t>
  </si>
  <si>
    <t>โรงพยาบาลเรณูนคร</t>
  </si>
  <si>
    <t>โรงพยาบาลนาแก</t>
  </si>
  <si>
    <t>โรงพยาบาลศรีสงคราม</t>
  </si>
  <si>
    <t>โรงพยาบาลนาหว้า</t>
  </si>
  <si>
    <t>โรงพยาบาลโพนสวรรค์</t>
  </si>
  <si>
    <t>โรงพยาบาลสมเด็จพระยุพราชธาตุพนม</t>
  </si>
  <si>
    <t>โรงพยาบาลวังยาง</t>
  </si>
  <si>
    <t>ข้อมูลทั้งหมด 12</t>
  </si>
  <si>
    <t>รายชื่อโรงพยาบาล :  โรงพยาบาลปลาปาก      ประจำเดือน :  กรกฏาคม 2566 ถึง กันยายน 2566</t>
  </si>
  <si>
    <t>รายชื่อโรงพยาบาล :  โรงพยาบาลท่าอุเทน      ประจำเดือน :  กรกฏาคม 2566 ถึง กันยายน 2566</t>
  </si>
  <si>
    <t>รายชื่อโรงพยาบาล :  โรงพยาบาลบ้านแพง      ประจำเดือน :  กรกฏาคม 2566 ถึง กันยายน 2566</t>
  </si>
  <si>
    <t>รายชื่อโรงพยาบาล :  โรงพยาบาลนาทม      ประจำเดือน :  กรกฏาคม 2566 ถึง กันยายน 2566</t>
  </si>
  <si>
    <t>รายชื่อโรงพยาบาล :  โรงพยาบาลนาแก      ประจำเดือน :  กรกฏาคม 2566 ถึง กันยายน 2566</t>
  </si>
  <si>
    <t>รายชื่อโรงพยาบาล :  โรงพยาบาลศรีสงคราม      ประจำเดือน :  กรกฏาคม 2566 ถึง กันยายน 2566</t>
  </si>
  <si>
    <t>รายชื่อโรงพยาบาล :  โรงพยาบาลนาหว้า      ประจำเดือน :  กรกฏาคม 2566 ถึง กันยายน 2566</t>
  </si>
  <si>
    <t>รายชื่อโรงพยาบาล :  โรงพยาบาลโพนสวรรค์      ประจำเดือน :  กรกฏาคม 2566 ถึง กันยายน 2566</t>
  </si>
  <si>
    <t>รายชื่อโรงพยาบาล :  โรงพยาบาลสมเด็จพระยุพราชธาตุพนม      ประจำเดือน :  กรกฏาคม 2566 ถึง กันยายน 2566</t>
  </si>
  <si>
    <t>รายชื่อโรงพยาบาล :  โรงพยาบาลวังยาง      ประจำเดือน :  กรกฏาคม 2566 ถึง กันยายน 2566</t>
  </si>
  <si>
    <t>รายชื่อโรงพยาบาล :  โรงพยาบาลเรณูนคร      ประจำเดือน :  กรกฏาคม 2566 ถึง กันยายน 2566</t>
  </si>
  <si>
    <t>รายชื่อโรงพยาบาล :  โรงพยาบาลอุดรธานี      ประจำเดือน :  กรกฏาคม 2566 ถึง กันยายน 2566</t>
  </si>
  <si>
    <t>รายชื่อโรงพยาบาล :  โรงพยาบาลหนองบัวลำภู      ประจำเดือน :  กรกฏาคม 2566 ถึง กันยายน 2566</t>
  </si>
  <si>
    <t>รายชื่อโรงพยาบาล :  โรงพยาบาลบึงกาฬ      ประจำเดือน :  กรกฏาคม 2566 ถึง กันยายน 2566</t>
  </si>
  <si>
    <t>โรงพยาบาลพรเจริญ</t>
  </si>
  <si>
    <t>โรงพยาบาลโซ่พิสัย</t>
  </si>
  <si>
    <t>โรงพยาบาลเซกา</t>
  </si>
  <si>
    <t>โรงพยาบาลปากคาด</t>
  </si>
  <si>
    <t>โรงพยาบาลบึงโขงหลง</t>
  </si>
  <si>
    <t>โรงพยาบาลศรีวิไล</t>
  </si>
  <si>
    <t>โรงพยาบาลบุ่งคล้า</t>
  </si>
  <si>
    <t>ข้อมูลทั้งหมด 8</t>
  </si>
  <si>
    <t>รายชื่อโรงพยาบาล :  โรงพยาบาลเซกา      ประจำเดือน :  กรกฏาคม 2566 ถึง กันยายน 2566</t>
  </si>
  <si>
    <t>รายชื่อโรงพยาบาล :  โรงพยาบาลโซ่พิสัย      ประจำเดือน :  กรกฏาคม 2566 ถึง กันยายน 2566</t>
  </si>
  <si>
    <t>รายชื่อโรงพยาบาล :  โรงพยาบาลบึงโขงหลง      ประจำเดือน :  กรกฏาคม 2566 ถึง กันยายน 2566</t>
  </si>
  <si>
    <t>รายชื่อโรงพยาบาล :  โรงพยาบาลบุ่งคล้า      ประจำเดือน :  กรกฏาคม 2566 ถึง กันยายน 2566</t>
  </si>
  <si>
    <t>รายชื่อโรงพยาบาล :  โรงพยาบาลปากคาด      ประจำเดือน :  กรกฏาคม 2566 ถึง กันยายน 2566</t>
  </si>
  <si>
    <t>รายชื่อโรงพยาบาล :  โรงพยาบาลพรเจริญ      ประจำเดือน :  กรกฏาคม 2566 ถึง กันยายน 2566</t>
  </si>
  <si>
    <t>รายชื่อโรงพยาบาล :  โรงพยาบาลศรีวิไล      ประจำเดือน :  กรกฏาคม 2566 ถึง กันยายน 2566</t>
  </si>
  <si>
    <t>รายชื่อโรงพยาบาล :  โรงพยาบาลเลย      ประจำเดือน :  กรกฏาคม 2566 ถึง กันยายน 2566</t>
  </si>
  <si>
    <t>โรงพยาบาลนาด้วง</t>
  </si>
  <si>
    <t>โรงพยาบาลเชียงคาน</t>
  </si>
  <si>
    <t>โรงพยาบาลปากชม</t>
  </si>
  <si>
    <t>โรงพยาบาลนาแห้ว</t>
  </si>
  <si>
    <t>โรงพยาบาลภูเรือ</t>
  </si>
  <si>
    <t>โรงพยาบาลท่าลี่</t>
  </si>
  <si>
    <t>โรงพยาบาลวังสะพุง</t>
  </si>
  <si>
    <t>โรงพยาบาลภูกระดึง</t>
  </si>
  <si>
    <t>โรงพยาบาลภูหลวง</t>
  </si>
  <si>
    <t>โรงพยาบาลผาขาว</t>
  </si>
  <si>
    <t>โรงพยาบาลสมเด็จพระยุพราชด่านซ้าย</t>
  </si>
  <si>
    <t>โรงพยาบาลเอราวัณ</t>
  </si>
  <si>
    <t>โรงพยาบาลหนองหิน</t>
  </si>
  <si>
    <t>ข้อมูลทั้งหมด 13</t>
  </si>
  <si>
    <t>รายชื่อโรงพยาบาล :  โรงพยาบาลผาขาว      ประจำเดือน :  กรกฏาคม 2566 ถึง กันยายน 2566</t>
  </si>
  <si>
    <t>โรงพยาบาลเลย</t>
  </si>
  <si>
    <t>รายชื่อโรงพยาบาล :  โรงพยาบาลท่าลี่      ประจำเดือน :  กรกฏาคม 2566 ถึง กันยายน 2566</t>
  </si>
  <si>
    <t>รายชื่อโรงพยาบาล :  โรงพยาบาลภูหลวง      ประจำเดือน :  กรกฏาคม 2566 ถึง กันยายน 2566</t>
  </si>
  <si>
    <t>รายชื่อโรงพยาบาล :  โรงพยาบาลเชียงคาน      ประจำเดือน :  กรกฏาคม 2566 ถึง กันยายน 2566</t>
  </si>
  <si>
    <t>รายชื่อโรงพยาบาล :  โรงพยาบาลเอราวัณ      ประจำเดือน :  กรกฏาคม 2566 ถึง กันยายน 2566</t>
  </si>
  <si>
    <t>รายชื่อโรงพยาบาล :  โรงพยาบาลสมเด็จพระยุพราชด่านซ้าย      ประจำเดือน :  กรกฏาคม 2566 ถึง กันยายน 2566</t>
  </si>
  <si>
    <t>รายชื่อโรงพยาบาล :  โรงพยาบาลปากชม      ประจำเดือน :  กรกฏาคม 2566 ถึง กันยายน 2566</t>
  </si>
  <si>
    <t>รายชื่อโรงพยาบาล :  โรงพยาบาลนาด้วง      ประจำเดือน :  กรกฏาคม 2566 ถึง กันยายน 2566</t>
  </si>
  <si>
    <t>รายชื่อโรงพยาบาล :  โรงพยาบาลนาแห้ว      ประจำเดือน :  กรกฏาคม 2566 ถึง กันยายน 2566</t>
  </si>
  <si>
    <t>รายชื่อโรงพยาบาล :  โรงพยาบาลภูเรือ      ประจำเดือน :  กรกฏาคม 2566 ถึง กันยายน 2566</t>
  </si>
  <si>
    <t>รายชื่อโรงพยาบาล :  โรงพยาบาลวังสะพุง      ประจำเดือน :  กรกฏาคม 2566 ถึง กันยายน 2566</t>
  </si>
  <si>
    <t>ข้อมูลทั้งหมด 3</t>
  </si>
  <si>
    <t>รายชื่อโรงพยาบาล :  โรงพยาบาลภูกระดึง      ประจำเดือน :  กรกฏาคม 2566 ถึง กันยายน 2566</t>
  </si>
  <si>
    <t>รายชื่อโรงพยาบาล :  โรงพยาบาลหนองหิน      ประจำเดือน :  กรกฏาคม 2566 ถึง กันยายน 2566</t>
  </si>
  <si>
    <t xml:space="preserve">ประจำเดือน :  ตุลาคม 2565 ถึง ธันวาคม 2565 </t>
  </si>
  <si>
    <t>ข้อมูล ณ 29 กุมภาพันธ์ 2567</t>
  </si>
  <si>
    <t>จังหวัด</t>
  </si>
  <si>
    <t>รหัส รพ.</t>
  </si>
  <si>
    <t>รายชื่อ รพ.</t>
  </si>
  <si>
    <t>ลูกหนี้ [1]</t>
  </si>
  <si>
    <t>เจ้าหนี้  [2]</t>
  </si>
  <si>
    <t xml:space="preserve"> [1] -[2]</t>
  </si>
  <si>
    <t>หน่วยบริการ (แห่ง)</t>
  </si>
  <si>
    <t>รวมยอด (บาท)</t>
  </si>
  <si>
    <t>(บาท)</t>
  </si>
  <si>
    <t>นครพนม</t>
  </si>
  <si>
    <t>บึงกาฬ</t>
  </si>
  <si>
    <t>เลย</t>
  </si>
  <si>
    <t>สกลนคร</t>
  </si>
  <si>
    <t>อุดรธานี</t>
  </si>
  <si>
    <t>หนองบัวลำภู</t>
  </si>
  <si>
    <t>หมายเหตุ : กรณีรายละเอียดมีรายการยืม แต่ยอดเป็น 0 แสดงว่ารายการนั้นมีการส่งใช้คืนเรียบร้อยแล้ว</t>
  </si>
  <si>
    <r>
      <t>สรุป รายงานเจ้าหนี้ - ลูกหนี้ของโรงพยบาล (อนุมัติแล้วและตัดยอด 2 เดือน )  </t>
    </r>
    <r>
      <rPr>
        <b/>
        <sz val="16"/>
        <color theme="1"/>
        <rFont val="Tahoma"/>
        <family val="2"/>
        <scheme val="minor"/>
      </rPr>
      <t>ไตรมาส 4</t>
    </r>
  </si>
  <si>
    <t>บึงโขงหลง</t>
  </si>
  <si>
    <t>รวม 54 แห่ง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</si>
</sst>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ahoma"/>
      <family val="2"/>
      <scheme val="minor"/>
    </font>
    <font>
      <sz val="9"/>
      <color theme="1"/>
      <name val="Tahoma"/>
      <family val="2"/>
      <charset val="222"/>
      <scheme val="minor"/>
    </font>
    <font>
      <b/>
      <sz val="11"/>
      <color theme="1"/>
      <name val="Tahoma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4" fontId="0" fillId="0" borderId="0" xfId="0" applyNumberFormat="1"/>
    <xf numFmtId="4" fontId="0" fillId="2" borderId="0" xfId="0" applyNumberFormat="1" applyFill="1"/>
    <xf numFmtId="0" fontId="0" fillId="0" borderId="0" xfId="0" applyAlignment="1">
      <alignment horizontal="center"/>
    </xf>
    <xf numFmtId="0" fontId="1" fillId="0" borderId="0" xfId="1" applyAlignment="1">
      <alignment horizontal="center"/>
    </xf>
    <xf numFmtId="0" fontId="1" fillId="0" borderId="0" xfId="1"/>
    <xf numFmtId="0" fontId="3" fillId="0" borderId="1" xfId="1" applyFont="1" applyBorder="1" applyAlignment="1">
      <alignment horizontal="right" vertical="center"/>
    </xf>
    <xf numFmtId="0" fontId="1" fillId="0" borderId="2" xfId="1" applyBorder="1" applyAlignment="1">
      <alignment horizontal="center" vertical="center" wrapText="1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2" xfId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1" fillId="0" borderId="5" xfId="1" applyBorder="1" applyAlignment="1">
      <alignment horizontal="center" vertical="center"/>
    </xf>
    <xf numFmtId="0" fontId="1" fillId="0" borderId="2" xfId="1" applyBorder="1" applyAlignment="1">
      <alignment horizontal="center"/>
    </xf>
    <xf numFmtId="0" fontId="1" fillId="0" borderId="2" xfId="1" applyBorder="1" applyAlignment="1">
      <alignment horizontal="left"/>
    </xf>
    <xf numFmtId="0" fontId="1" fillId="0" borderId="2" xfId="1" applyBorder="1" applyAlignment="1">
      <alignment horizontal="center" wrapText="1"/>
    </xf>
    <xf numFmtId="43" fontId="0" fillId="0" borderId="2" xfId="2" applyFont="1" applyBorder="1" applyAlignment="1">
      <alignment wrapText="1"/>
    </xf>
    <xf numFmtId="4" fontId="1" fillId="0" borderId="2" xfId="1" applyNumberFormat="1" applyBorder="1" applyAlignment="1">
      <alignment wrapText="1"/>
    </xf>
    <xf numFmtId="4" fontId="1" fillId="0" borderId="2" xfId="1" applyNumberFormat="1" applyBorder="1"/>
    <xf numFmtId="0" fontId="1" fillId="0" borderId="0" xfId="1" applyAlignment="1">
      <alignment horizontal="left"/>
    </xf>
    <xf numFmtId="0" fontId="1" fillId="3" borderId="2" xfId="1" applyFill="1" applyBorder="1" applyAlignment="1">
      <alignment horizontal="center"/>
    </xf>
    <xf numFmtId="0" fontId="1" fillId="3" borderId="2" xfId="1" applyFill="1" applyBorder="1" applyAlignment="1">
      <alignment horizontal="left"/>
    </xf>
    <xf numFmtId="0" fontId="1" fillId="3" borderId="2" xfId="1" applyFill="1" applyBorder="1" applyAlignment="1">
      <alignment horizontal="center" wrapText="1"/>
    </xf>
    <xf numFmtId="43" fontId="0" fillId="3" borderId="2" xfId="2" applyFont="1" applyFill="1" applyBorder="1" applyAlignment="1">
      <alignment wrapText="1"/>
    </xf>
    <xf numFmtId="0" fontId="4" fillId="0" borderId="3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4" fillId="4" borderId="2" xfId="1" applyFont="1" applyFill="1" applyBorder="1" applyAlignment="1">
      <alignment horizontal="center" wrapText="1"/>
    </xf>
    <xf numFmtId="43" fontId="4" fillId="0" borderId="2" xfId="1" applyNumberFormat="1" applyFont="1" applyBorder="1" applyAlignment="1">
      <alignment wrapText="1"/>
    </xf>
    <xf numFmtId="43" fontId="4" fillId="4" borderId="2" xfId="1" applyNumberFormat="1" applyFont="1" applyFill="1" applyBorder="1" applyAlignment="1">
      <alignment wrapText="1"/>
    </xf>
    <xf numFmtId="0" fontId="1" fillId="0" borderId="0" xfId="1" applyAlignment="1">
      <alignment horizontal="center"/>
    </xf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0" fontId="1" fillId="5" borderId="2" xfId="1" applyFill="1" applyBorder="1" applyAlignment="1">
      <alignment horizontal="left"/>
    </xf>
  </cellXfs>
  <cellStyles count="3">
    <cellStyle name="จุลภาค 2" xfId="2" xr:uid="{E23347CD-5479-4937-B741-5E59E44C070B}"/>
    <cellStyle name="ปกติ" xfId="0" builtinId="0"/>
    <cellStyle name="ปกติ 2" xfId="1" xr:uid="{9932741E-48F0-4B3E-A64C-7C18902969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0000"/>
  </sheetPr>
  <dimension ref="A1:I21"/>
  <sheetViews>
    <sheetView workbookViewId="0">
      <selection activeCell="C24" sqref="C24"/>
    </sheetView>
  </sheetViews>
  <sheetFormatPr defaultRowHeight="13.8" x14ac:dyDescent="0.25"/>
  <cols>
    <col min="1" max="1" width="13.8984375" bestFit="1" customWidth="1"/>
    <col min="2" max="2" width="8.19921875" bestFit="1" customWidth="1"/>
    <col min="3" max="3" width="30.398437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9" x14ac:dyDescent="0.25">
      <c r="A1" s="3" t="s">
        <v>0</v>
      </c>
      <c r="B1" s="3"/>
      <c r="C1" s="3"/>
      <c r="D1" s="3"/>
      <c r="E1" s="3"/>
      <c r="F1" s="3"/>
      <c r="G1" s="3"/>
      <c r="H1" s="3"/>
      <c r="I1" s="3"/>
    </row>
    <row r="3" spans="1:9" x14ac:dyDescent="0.25">
      <c r="A3" s="3" t="s">
        <v>57</v>
      </c>
      <c r="B3" s="3"/>
      <c r="C3" s="3"/>
      <c r="D3" s="3"/>
      <c r="E3" s="3"/>
      <c r="F3" s="3"/>
      <c r="G3" s="3"/>
      <c r="H3" s="3"/>
      <c r="I3" s="3"/>
    </row>
    <row r="5" spans="1:9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</row>
    <row r="6" spans="1:9" x14ac:dyDescent="0.25">
      <c r="A6">
        <v>1</v>
      </c>
      <c r="B6">
        <v>10710</v>
      </c>
      <c r="C6" t="s">
        <v>36</v>
      </c>
      <c r="D6">
        <v>0</v>
      </c>
      <c r="E6">
        <v>0</v>
      </c>
      <c r="F6">
        <v>5</v>
      </c>
      <c r="G6" s="1">
        <v>31530.1</v>
      </c>
      <c r="H6" s="1">
        <v>-31530.1</v>
      </c>
    </row>
    <row r="7" spans="1:9" x14ac:dyDescent="0.25">
      <c r="A7">
        <v>2</v>
      </c>
      <c r="B7">
        <v>11104</v>
      </c>
      <c r="C7" t="s">
        <v>58</v>
      </c>
      <c r="D7">
        <v>5</v>
      </c>
      <c r="E7" s="1">
        <v>5364</v>
      </c>
      <c r="F7">
        <v>0</v>
      </c>
      <c r="G7">
        <v>0</v>
      </c>
      <c r="H7" s="1">
        <v>5364</v>
      </c>
    </row>
    <row r="8" spans="1:9" x14ac:dyDescent="0.25">
      <c r="A8">
        <v>3</v>
      </c>
      <c r="B8">
        <v>11105</v>
      </c>
      <c r="C8" t="s">
        <v>59</v>
      </c>
      <c r="D8">
        <v>9</v>
      </c>
      <c r="E8" s="1">
        <v>36352</v>
      </c>
      <c r="F8">
        <v>0</v>
      </c>
      <c r="G8">
        <v>0</v>
      </c>
      <c r="H8" s="1">
        <v>36352</v>
      </c>
    </row>
    <row r="9" spans="1:9" x14ac:dyDescent="0.25">
      <c r="A9">
        <v>4</v>
      </c>
      <c r="B9">
        <v>11106</v>
      </c>
      <c r="C9" t="s">
        <v>60</v>
      </c>
      <c r="D9">
        <v>6</v>
      </c>
      <c r="E9" s="1">
        <v>4118.59</v>
      </c>
      <c r="F9">
        <v>0</v>
      </c>
      <c r="G9">
        <v>0</v>
      </c>
      <c r="H9" s="1">
        <v>4118.59</v>
      </c>
    </row>
    <row r="10" spans="1:9" x14ac:dyDescent="0.25">
      <c r="A10">
        <v>5</v>
      </c>
      <c r="B10">
        <v>11107</v>
      </c>
      <c r="C10" t="s">
        <v>61</v>
      </c>
      <c r="D10">
        <v>11</v>
      </c>
      <c r="E10" s="1">
        <v>15369.45</v>
      </c>
      <c r="F10">
        <v>0</v>
      </c>
      <c r="G10">
        <v>0</v>
      </c>
      <c r="H10" s="1">
        <v>15369.45</v>
      </c>
    </row>
    <row r="11" spans="1:9" x14ac:dyDescent="0.25">
      <c r="A11">
        <v>6</v>
      </c>
      <c r="B11">
        <v>11108</v>
      </c>
      <c r="C11" t="s">
        <v>62</v>
      </c>
      <c r="D11">
        <v>8</v>
      </c>
      <c r="E11" s="1">
        <v>5391.06</v>
      </c>
      <c r="F11">
        <v>0</v>
      </c>
      <c r="G11">
        <v>0</v>
      </c>
      <c r="H11" s="1">
        <v>5391.06</v>
      </c>
    </row>
    <row r="12" spans="1:9" x14ac:dyDescent="0.25">
      <c r="A12">
        <v>7</v>
      </c>
      <c r="B12">
        <v>11109</v>
      </c>
      <c r="C12" t="s">
        <v>63</v>
      </c>
      <c r="D12">
        <v>1</v>
      </c>
      <c r="E12">
        <v>385.2</v>
      </c>
      <c r="F12">
        <v>0</v>
      </c>
      <c r="G12">
        <v>0</v>
      </c>
      <c r="H12">
        <v>385.2</v>
      </c>
    </row>
    <row r="13" spans="1:9" x14ac:dyDescent="0.25">
      <c r="A13">
        <v>8</v>
      </c>
      <c r="B13">
        <v>11110</v>
      </c>
      <c r="C13" t="s">
        <v>64</v>
      </c>
      <c r="D13">
        <v>7</v>
      </c>
      <c r="E13" s="1">
        <v>7125.85</v>
      </c>
      <c r="F13">
        <v>0</v>
      </c>
      <c r="G13">
        <v>0</v>
      </c>
      <c r="H13" s="1">
        <v>7125.85</v>
      </c>
    </row>
    <row r="14" spans="1:9" x14ac:dyDescent="0.25">
      <c r="A14">
        <v>9</v>
      </c>
      <c r="B14">
        <v>11111</v>
      </c>
      <c r="C14" t="s">
        <v>65</v>
      </c>
      <c r="D14">
        <v>9</v>
      </c>
      <c r="E14" s="1">
        <v>13249.02</v>
      </c>
      <c r="F14">
        <v>0</v>
      </c>
      <c r="G14">
        <v>0</v>
      </c>
      <c r="H14" s="1">
        <v>13249.02</v>
      </c>
    </row>
    <row r="15" spans="1:9" x14ac:dyDescent="0.25">
      <c r="A15">
        <v>10</v>
      </c>
      <c r="B15">
        <v>11112</v>
      </c>
      <c r="C15" t="s">
        <v>66</v>
      </c>
      <c r="D15">
        <v>9</v>
      </c>
      <c r="E15" s="1">
        <v>32408.81</v>
      </c>
      <c r="F15">
        <v>0</v>
      </c>
      <c r="G15">
        <v>0</v>
      </c>
      <c r="H15" s="1">
        <v>32408.81</v>
      </c>
    </row>
    <row r="16" spans="1:9" x14ac:dyDescent="0.25">
      <c r="A16">
        <v>11</v>
      </c>
      <c r="B16">
        <v>11451</v>
      </c>
      <c r="C16" t="s">
        <v>67</v>
      </c>
      <c r="D16">
        <v>9</v>
      </c>
      <c r="E16" s="1">
        <v>3156</v>
      </c>
      <c r="F16">
        <v>0</v>
      </c>
      <c r="G16">
        <v>0</v>
      </c>
      <c r="H16" s="1">
        <v>3156</v>
      </c>
    </row>
    <row r="17" spans="1:8" x14ac:dyDescent="0.25">
      <c r="A17">
        <v>12</v>
      </c>
      <c r="B17">
        <v>40840</v>
      </c>
      <c r="C17" t="s">
        <v>68</v>
      </c>
      <c r="D17">
        <v>4</v>
      </c>
      <c r="E17" s="1">
        <v>6960.7</v>
      </c>
      <c r="F17">
        <v>0</v>
      </c>
      <c r="G17">
        <v>0</v>
      </c>
      <c r="H17" s="1">
        <v>6960.7</v>
      </c>
    </row>
    <row r="19" spans="1:8" x14ac:dyDescent="0.25">
      <c r="A19" t="s">
        <v>69</v>
      </c>
      <c r="B19" t="s">
        <v>32</v>
      </c>
      <c r="C19" s="1">
        <v>129880.68</v>
      </c>
      <c r="D19" t="s">
        <v>33</v>
      </c>
      <c r="E19" s="1">
        <v>31530.1</v>
      </c>
      <c r="F19" t="s">
        <v>34</v>
      </c>
      <c r="H19" s="2">
        <v>98350.58</v>
      </c>
    </row>
    <row r="21" spans="1:8" x14ac:dyDescent="0.25">
      <c r="H21" s="1"/>
    </row>
  </sheetData>
  <mergeCells count="2">
    <mergeCell ref="A1:I1"/>
    <mergeCell ref="A3:I3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FF0000"/>
  </sheetPr>
  <dimension ref="A1:I8"/>
  <sheetViews>
    <sheetView workbookViewId="0">
      <selection activeCell="K12" sqref="K12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6.5976562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9" x14ac:dyDescent="0.25">
      <c r="A1" s="3" t="s">
        <v>0</v>
      </c>
      <c r="B1" s="3"/>
      <c r="C1" s="3"/>
      <c r="D1" s="3"/>
      <c r="E1" s="3"/>
      <c r="F1" s="3"/>
      <c r="G1" s="3"/>
      <c r="H1" s="3"/>
      <c r="I1" s="3"/>
    </row>
    <row r="3" spans="1:9" x14ac:dyDescent="0.25">
      <c r="A3" s="3" t="s">
        <v>77</v>
      </c>
      <c r="B3" s="3"/>
      <c r="C3" s="3"/>
      <c r="D3" s="3"/>
      <c r="E3" s="3"/>
      <c r="F3" s="3"/>
      <c r="G3" s="3"/>
      <c r="H3" s="3"/>
      <c r="I3" s="3"/>
    </row>
    <row r="5" spans="1:9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</row>
    <row r="6" spans="1:9" x14ac:dyDescent="0.25">
      <c r="A6">
        <v>1</v>
      </c>
      <c r="B6">
        <v>10711</v>
      </c>
      <c r="C6" t="s">
        <v>12</v>
      </c>
      <c r="D6">
        <v>0</v>
      </c>
      <c r="E6">
        <v>0</v>
      </c>
      <c r="F6">
        <v>9</v>
      </c>
      <c r="G6" s="1">
        <v>32408.81</v>
      </c>
      <c r="H6" s="1">
        <v>-32408.81</v>
      </c>
    </row>
    <row r="8" spans="1:9" x14ac:dyDescent="0.25">
      <c r="A8" t="s">
        <v>37</v>
      </c>
      <c r="B8" t="s">
        <v>32</v>
      </c>
      <c r="C8">
        <v>0</v>
      </c>
      <c r="D8" t="s">
        <v>33</v>
      </c>
      <c r="E8" s="1">
        <v>32408.81</v>
      </c>
      <c r="F8" t="s">
        <v>34</v>
      </c>
      <c r="H8" s="2">
        <v>-32408.81</v>
      </c>
    </row>
  </sheetData>
  <mergeCells count="2">
    <mergeCell ref="A1:I1"/>
    <mergeCell ref="A3:I3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J9"/>
  <sheetViews>
    <sheetView workbookViewId="0">
      <selection activeCell="K12" sqref="K12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6.5976562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8.69921875" bestFit="1" customWidth="1"/>
  </cols>
  <sheetData>
    <row r="1" spans="1:10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3" spans="1:10" x14ac:dyDescent="0.25">
      <c r="A3" s="3" t="s">
        <v>78</v>
      </c>
      <c r="B3" s="3"/>
      <c r="C3" s="3"/>
      <c r="D3" s="3"/>
      <c r="E3" s="3"/>
      <c r="F3" s="3"/>
      <c r="G3" s="3"/>
      <c r="H3" s="3"/>
      <c r="I3" s="3"/>
      <c r="J3" s="3"/>
    </row>
    <row r="5" spans="1:10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</row>
    <row r="6" spans="1:10" x14ac:dyDescent="0.25">
      <c r="A6">
        <v>1</v>
      </c>
      <c r="B6">
        <v>10711</v>
      </c>
      <c r="C6" t="s">
        <v>12</v>
      </c>
      <c r="D6">
        <v>0</v>
      </c>
      <c r="E6">
        <v>0</v>
      </c>
      <c r="F6">
        <v>9</v>
      </c>
      <c r="G6" s="1">
        <v>3156</v>
      </c>
      <c r="H6" s="1">
        <v>-3156</v>
      </c>
    </row>
    <row r="7" spans="1:10" x14ac:dyDescent="0.25">
      <c r="A7">
        <v>2</v>
      </c>
      <c r="B7">
        <v>11108</v>
      </c>
      <c r="C7" t="s">
        <v>62</v>
      </c>
      <c r="D7">
        <v>1</v>
      </c>
      <c r="E7">
        <v>480</v>
      </c>
      <c r="F7">
        <v>0</v>
      </c>
      <c r="G7">
        <v>0</v>
      </c>
      <c r="H7">
        <v>480</v>
      </c>
    </row>
    <row r="9" spans="1:10" x14ac:dyDescent="0.25">
      <c r="A9" t="s">
        <v>41</v>
      </c>
      <c r="B9" t="s">
        <v>32</v>
      </c>
      <c r="C9">
        <v>480</v>
      </c>
      <c r="D9" t="s">
        <v>33</v>
      </c>
      <c r="E9" s="1">
        <v>3156</v>
      </c>
      <c r="F9" t="s">
        <v>34</v>
      </c>
      <c r="G9" s="1">
        <v>-2676</v>
      </c>
    </row>
  </sheetData>
  <mergeCells count="2">
    <mergeCell ref="A1:J1"/>
    <mergeCell ref="A3:J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H8"/>
  <sheetViews>
    <sheetView workbookViewId="0">
      <selection activeCell="K12" sqref="K12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6.5976562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8.69921875" bestFit="1" customWidth="1"/>
  </cols>
  <sheetData>
    <row r="1" spans="1:8" x14ac:dyDescent="0.25">
      <c r="A1" s="3" t="s">
        <v>0</v>
      </c>
      <c r="B1" s="3"/>
      <c r="C1" s="3"/>
      <c r="D1" s="3"/>
      <c r="E1" s="3"/>
      <c r="F1" s="3"/>
      <c r="G1" s="3"/>
      <c r="H1" s="3"/>
    </row>
    <row r="3" spans="1:8" x14ac:dyDescent="0.25">
      <c r="A3" s="3" t="s">
        <v>79</v>
      </c>
      <c r="B3" s="3"/>
      <c r="C3" s="3"/>
      <c r="D3" s="3"/>
      <c r="E3" s="3"/>
      <c r="F3" s="3"/>
      <c r="G3" s="3"/>
      <c r="H3" s="3"/>
    </row>
    <row r="5" spans="1:8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</row>
    <row r="6" spans="1:8" x14ac:dyDescent="0.25">
      <c r="A6">
        <v>1</v>
      </c>
      <c r="B6">
        <v>10711</v>
      </c>
      <c r="C6" t="s">
        <v>12</v>
      </c>
      <c r="D6">
        <v>0</v>
      </c>
      <c r="E6">
        <v>0</v>
      </c>
      <c r="F6">
        <v>4</v>
      </c>
      <c r="G6" s="1">
        <v>6960.7</v>
      </c>
      <c r="H6" s="1">
        <v>-6960.7</v>
      </c>
    </row>
    <row r="8" spans="1:8" x14ac:dyDescent="0.25">
      <c r="A8" t="s">
        <v>37</v>
      </c>
      <c r="B8" t="s">
        <v>32</v>
      </c>
      <c r="C8">
        <v>0</v>
      </c>
      <c r="D8" t="s">
        <v>33</v>
      </c>
      <c r="E8" s="1">
        <v>6960.7</v>
      </c>
      <c r="F8" t="s">
        <v>34</v>
      </c>
      <c r="G8" s="1">
        <v>-6960.7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H15"/>
  <sheetViews>
    <sheetView workbookViewId="0">
      <selection activeCell="F20" sqref="F20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9.898437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10.69921875" bestFit="1" customWidth="1"/>
  </cols>
  <sheetData>
    <row r="1" spans="1:8" x14ac:dyDescent="0.25">
      <c r="A1" s="3" t="s">
        <v>0</v>
      </c>
      <c r="B1" s="3"/>
      <c r="C1" s="3"/>
      <c r="D1" s="3"/>
      <c r="E1" s="3"/>
      <c r="F1" s="3"/>
      <c r="G1" s="3"/>
      <c r="H1" s="3"/>
    </row>
    <row r="3" spans="1:8" x14ac:dyDescent="0.25">
      <c r="A3" s="3" t="s">
        <v>83</v>
      </c>
      <c r="B3" s="3"/>
      <c r="C3" s="3"/>
      <c r="D3" s="3"/>
      <c r="E3" s="3"/>
      <c r="F3" s="3"/>
      <c r="G3" s="3"/>
      <c r="H3" s="3"/>
    </row>
    <row r="5" spans="1:8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</row>
    <row r="6" spans="1:8" x14ac:dyDescent="0.25">
      <c r="A6">
        <v>1</v>
      </c>
      <c r="B6">
        <v>10710</v>
      </c>
      <c r="C6" t="s">
        <v>36</v>
      </c>
      <c r="D6">
        <v>0</v>
      </c>
      <c r="E6">
        <v>0</v>
      </c>
      <c r="F6">
        <v>35</v>
      </c>
      <c r="G6" s="1">
        <v>102909</v>
      </c>
      <c r="H6" s="1">
        <v>-102909</v>
      </c>
    </row>
    <row r="7" spans="1:8" x14ac:dyDescent="0.25">
      <c r="A7">
        <v>2</v>
      </c>
      <c r="B7">
        <v>11041</v>
      </c>
      <c r="C7" t="s">
        <v>84</v>
      </c>
      <c r="D7">
        <v>13</v>
      </c>
      <c r="E7" s="1">
        <v>16806.599999999999</v>
      </c>
      <c r="F7">
        <v>0</v>
      </c>
      <c r="G7">
        <v>0</v>
      </c>
      <c r="H7" s="1">
        <v>16806.599999999999</v>
      </c>
    </row>
    <row r="8" spans="1:8" x14ac:dyDescent="0.25">
      <c r="A8">
        <v>3</v>
      </c>
      <c r="B8">
        <v>11043</v>
      </c>
      <c r="C8" t="s">
        <v>85</v>
      </c>
      <c r="D8">
        <v>12</v>
      </c>
      <c r="E8" s="1">
        <v>33545.33</v>
      </c>
      <c r="F8">
        <v>0</v>
      </c>
      <c r="G8">
        <v>0</v>
      </c>
      <c r="H8" s="1">
        <v>33545.33</v>
      </c>
    </row>
    <row r="9" spans="1:8" x14ac:dyDescent="0.25">
      <c r="A9">
        <v>4</v>
      </c>
      <c r="B9">
        <v>11046</v>
      </c>
      <c r="C9" t="s">
        <v>86</v>
      </c>
      <c r="D9">
        <v>11</v>
      </c>
      <c r="E9" s="1">
        <v>64099.47</v>
      </c>
      <c r="F9">
        <v>0</v>
      </c>
      <c r="G9">
        <v>0</v>
      </c>
      <c r="H9" s="1">
        <v>64099.47</v>
      </c>
    </row>
    <row r="10" spans="1:8" x14ac:dyDescent="0.25">
      <c r="A10">
        <v>5</v>
      </c>
      <c r="B10">
        <v>11047</v>
      </c>
      <c r="C10" t="s">
        <v>87</v>
      </c>
      <c r="D10">
        <v>21</v>
      </c>
      <c r="E10" s="1">
        <v>77335.64</v>
      </c>
      <c r="F10">
        <v>0</v>
      </c>
      <c r="G10">
        <v>0</v>
      </c>
      <c r="H10" s="1">
        <v>77335.64</v>
      </c>
    </row>
    <row r="11" spans="1:8" x14ac:dyDescent="0.25">
      <c r="A11">
        <v>6</v>
      </c>
      <c r="B11">
        <v>11048</v>
      </c>
      <c r="C11" t="s">
        <v>88</v>
      </c>
      <c r="D11">
        <v>4</v>
      </c>
      <c r="E11" s="1">
        <v>6238.92</v>
      </c>
      <c r="F11">
        <v>0</v>
      </c>
      <c r="G11">
        <v>0</v>
      </c>
      <c r="H11" s="1">
        <v>6238.92</v>
      </c>
    </row>
    <row r="12" spans="1:8" x14ac:dyDescent="0.25">
      <c r="A12">
        <v>7</v>
      </c>
      <c r="B12">
        <v>11049</v>
      </c>
      <c r="C12" t="s">
        <v>89</v>
      </c>
      <c r="D12">
        <v>11</v>
      </c>
      <c r="E12" s="1">
        <v>16114.78</v>
      </c>
      <c r="F12">
        <v>0</v>
      </c>
      <c r="G12">
        <v>0</v>
      </c>
      <c r="H12" s="1">
        <v>16114.78</v>
      </c>
    </row>
    <row r="13" spans="1:8" x14ac:dyDescent="0.25">
      <c r="A13">
        <v>8</v>
      </c>
      <c r="B13">
        <v>11050</v>
      </c>
      <c r="C13" t="s">
        <v>90</v>
      </c>
      <c r="D13">
        <v>22</v>
      </c>
      <c r="E13" s="1">
        <v>43250.18</v>
      </c>
      <c r="F13">
        <v>0</v>
      </c>
      <c r="G13">
        <v>0</v>
      </c>
      <c r="H13" s="1">
        <v>43250.18</v>
      </c>
    </row>
    <row r="15" spans="1:8" x14ac:dyDescent="0.25">
      <c r="A15" t="s">
        <v>91</v>
      </c>
      <c r="B15" t="s">
        <v>32</v>
      </c>
      <c r="C15" s="1">
        <v>257390.92</v>
      </c>
      <c r="D15" t="s">
        <v>33</v>
      </c>
      <c r="E15" s="1">
        <v>102909</v>
      </c>
      <c r="F15" t="s">
        <v>34</v>
      </c>
      <c r="G15" s="1">
        <v>154481.92000000001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H8"/>
  <sheetViews>
    <sheetView workbookViewId="0">
      <selection activeCell="F20" sqref="F20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5.398437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8" x14ac:dyDescent="0.25">
      <c r="A1" s="3" t="s">
        <v>0</v>
      </c>
      <c r="B1" s="3"/>
      <c r="C1" s="3"/>
      <c r="D1" s="3"/>
      <c r="E1" s="3"/>
      <c r="F1" s="3"/>
      <c r="G1" s="3"/>
      <c r="H1" s="3"/>
    </row>
    <row r="3" spans="1:8" x14ac:dyDescent="0.25">
      <c r="A3" s="3" t="s">
        <v>97</v>
      </c>
      <c r="B3" s="3"/>
      <c r="C3" s="3"/>
      <c r="D3" s="3"/>
      <c r="E3" s="3"/>
      <c r="F3" s="3"/>
      <c r="G3" s="3"/>
      <c r="H3" s="3"/>
    </row>
    <row r="5" spans="1:8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</row>
    <row r="6" spans="1:8" x14ac:dyDescent="0.25">
      <c r="A6">
        <v>1</v>
      </c>
      <c r="B6">
        <v>11040</v>
      </c>
      <c r="C6" t="s">
        <v>13</v>
      </c>
      <c r="D6">
        <v>0</v>
      </c>
      <c r="E6">
        <v>0</v>
      </c>
      <c r="F6">
        <v>13</v>
      </c>
      <c r="G6" s="1">
        <v>16806.599999999999</v>
      </c>
      <c r="H6" s="1">
        <v>-16806.599999999999</v>
      </c>
    </row>
    <row r="8" spans="1:8" x14ac:dyDescent="0.25">
      <c r="A8" t="s">
        <v>37</v>
      </c>
      <c r="B8" t="s">
        <v>32</v>
      </c>
      <c r="C8">
        <v>0</v>
      </c>
      <c r="D8" t="s">
        <v>33</v>
      </c>
      <c r="E8" s="1">
        <v>16806.599999999999</v>
      </c>
      <c r="F8" t="s">
        <v>34</v>
      </c>
      <c r="G8" s="1">
        <v>-16806.599999999999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H8"/>
  <sheetViews>
    <sheetView workbookViewId="0">
      <selection activeCell="F20" sqref="F20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5.398437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8" x14ac:dyDescent="0.25">
      <c r="A1" s="3" t="s">
        <v>0</v>
      </c>
      <c r="B1" s="3"/>
      <c r="C1" s="3"/>
      <c r="D1" s="3"/>
      <c r="E1" s="3"/>
      <c r="F1" s="3"/>
      <c r="G1" s="3"/>
      <c r="H1" s="3"/>
    </row>
    <row r="3" spans="1:8" x14ac:dyDescent="0.25">
      <c r="A3" s="3" t="s">
        <v>93</v>
      </c>
      <c r="B3" s="3"/>
      <c r="C3" s="3"/>
      <c r="D3" s="3"/>
      <c r="E3" s="3"/>
      <c r="F3" s="3"/>
      <c r="G3" s="3"/>
      <c r="H3" s="3"/>
    </row>
    <row r="5" spans="1:8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</row>
    <row r="6" spans="1:8" x14ac:dyDescent="0.25">
      <c r="A6">
        <v>1</v>
      </c>
      <c r="B6">
        <v>11040</v>
      </c>
      <c r="C6" t="s">
        <v>13</v>
      </c>
      <c r="D6">
        <v>0</v>
      </c>
      <c r="E6">
        <v>0</v>
      </c>
      <c r="F6">
        <v>12</v>
      </c>
      <c r="G6" s="1">
        <v>33545.33</v>
      </c>
      <c r="H6" s="1">
        <v>-33545.33</v>
      </c>
    </row>
    <row r="8" spans="1:8" x14ac:dyDescent="0.25">
      <c r="A8" t="s">
        <v>37</v>
      </c>
      <c r="B8" t="s">
        <v>32</v>
      </c>
      <c r="C8">
        <v>0</v>
      </c>
      <c r="D8" t="s">
        <v>33</v>
      </c>
      <c r="E8" s="1">
        <v>33545.33</v>
      </c>
      <c r="F8" t="s">
        <v>34</v>
      </c>
      <c r="G8" s="1">
        <v>-33545.33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H8"/>
  <sheetViews>
    <sheetView workbookViewId="0">
      <selection activeCell="F20" sqref="F20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5.398437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8" x14ac:dyDescent="0.25">
      <c r="A1" s="3" t="s">
        <v>0</v>
      </c>
      <c r="B1" s="3"/>
      <c r="C1" s="3"/>
      <c r="D1" s="3"/>
      <c r="E1" s="3"/>
      <c r="F1" s="3"/>
      <c r="G1" s="3"/>
      <c r="H1" s="3"/>
    </row>
    <row r="3" spans="1:8" x14ac:dyDescent="0.25">
      <c r="A3" s="3" t="s">
        <v>92</v>
      </c>
      <c r="B3" s="3"/>
      <c r="C3" s="3"/>
      <c r="D3" s="3"/>
      <c r="E3" s="3"/>
      <c r="F3" s="3"/>
      <c r="G3" s="3"/>
      <c r="H3" s="3"/>
    </row>
    <row r="5" spans="1:8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</row>
    <row r="6" spans="1:8" x14ac:dyDescent="0.25">
      <c r="A6">
        <v>1</v>
      </c>
      <c r="B6">
        <v>11040</v>
      </c>
      <c r="C6" t="s">
        <v>13</v>
      </c>
      <c r="D6">
        <v>0</v>
      </c>
      <c r="E6">
        <v>0</v>
      </c>
      <c r="F6">
        <v>11</v>
      </c>
      <c r="G6" s="1">
        <v>64099.47</v>
      </c>
      <c r="H6" s="1">
        <v>-64099.47</v>
      </c>
    </row>
    <row r="8" spans="1:8" x14ac:dyDescent="0.25">
      <c r="A8" t="s">
        <v>37</v>
      </c>
      <c r="B8" t="s">
        <v>32</v>
      </c>
      <c r="C8">
        <v>0</v>
      </c>
      <c r="D8" t="s">
        <v>33</v>
      </c>
      <c r="E8" s="1">
        <v>64099.47</v>
      </c>
      <c r="F8" t="s">
        <v>34</v>
      </c>
      <c r="G8" s="1">
        <v>-64099.47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H8"/>
  <sheetViews>
    <sheetView workbookViewId="0">
      <selection activeCell="C15" sqref="C15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5.398437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8" x14ac:dyDescent="0.25">
      <c r="A1" s="3" t="s">
        <v>0</v>
      </c>
      <c r="B1" s="3"/>
      <c r="C1" s="3"/>
      <c r="D1" s="3"/>
      <c r="E1" s="3"/>
      <c r="F1" s="3"/>
      <c r="G1" s="3"/>
      <c r="H1" s="3"/>
    </row>
    <row r="3" spans="1:8" x14ac:dyDescent="0.25">
      <c r="A3" s="3" t="s">
        <v>96</v>
      </c>
      <c r="B3" s="3"/>
      <c r="C3" s="3"/>
      <c r="D3" s="3"/>
      <c r="E3" s="3"/>
      <c r="F3" s="3"/>
      <c r="G3" s="3"/>
      <c r="H3" s="3"/>
    </row>
    <row r="5" spans="1:8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</row>
    <row r="6" spans="1:8" x14ac:dyDescent="0.25">
      <c r="A6">
        <v>1</v>
      </c>
      <c r="B6">
        <v>11040</v>
      </c>
      <c r="C6" t="s">
        <v>13</v>
      </c>
      <c r="D6">
        <v>0</v>
      </c>
      <c r="E6">
        <v>0</v>
      </c>
      <c r="F6">
        <v>21</v>
      </c>
      <c r="G6" s="1">
        <v>77335.64</v>
      </c>
      <c r="H6" s="1">
        <v>-77335.64</v>
      </c>
    </row>
    <row r="8" spans="1:8" x14ac:dyDescent="0.25">
      <c r="A8" t="s">
        <v>37</v>
      </c>
      <c r="B8" t="s">
        <v>32</v>
      </c>
      <c r="C8">
        <v>0</v>
      </c>
      <c r="D8" t="s">
        <v>33</v>
      </c>
      <c r="E8" s="1">
        <v>77335.64</v>
      </c>
      <c r="F8" t="s">
        <v>34</v>
      </c>
      <c r="G8" s="1">
        <v>-77335.64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I8"/>
  <sheetViews>
    <sheetView workbookViewId="0">
      <selection activeCell="F20" sqref="F20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5.398437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8.69921875" bestFit="1" customWidth="1"/>
  </cols>
  <sheetData>
    <row r="1" spans="1:9" x14ac:dyDescent="0.25">
      <c r="A1" s="3" t="s">
        <v>0</v>
      </c>
      <c r="B1" s="3"/>
      <c r="C1" s="3"/>
      <c r="D1" s="3"/>
      <c r="E1" s="3"/>
      <c r="F1" s="3"/>
      <c r="G1" s="3"/>
      <c r="H1" s="3"/>
      <c r="I1" s="3"/>
    </row>
    <row r="3" spans="1:9" x14ac:dyDescent="0.25">
      <c r="A3" s="3" t="s">
        <v>94</v>
      </c>
      <c r="B3" s="3"/>
      <c r="C3" s="3"/>
      <c r="D3" s="3"/>
      <c r="E3" s="3"/>
      <c r="F3" s="3"/>
      <c r="G3" s="3"/>
      <c r="H3" s="3"/>
      <c r="I3" s="3"/>
    </row>
    <row r="5" spans="1:9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</row>
    <row r="6" spans="1:9" x14ac:dyDescent="0.25">
      <c r="A6">
        <v>1</v>
      </c>
      <c r="B6">
        <v>11040</v>
      </c>
      <c r="C6" t="s">
        <v>13</v>
      </c>
      <c r="D6">
        <v>0</v>
      </c>
      <c r="E6">
        <v>0</v>
      </c>
      <c r="F6">
        <v>4</v>
      </c>
      <c r="G6" s="1">
        <v>6238.92</v>
      </c>
      <c r="H6" s="1">
        <v>-6238.92</v>
      </c>
    </row>
    <row r="8" spans="1:9" x14ac:dyDescent="0.25">
      <c r="A8" t="s">
        <v>37</v>
      </c>
      <c r="B8" t="s">
        <v>32</v>
      </c>
      <c r="C8">
        <v>0</v>
      </c>
      <c r="D8" t="s">
        <v>33</v>
      </c>
      <c r="E8" s="1">
        <v>6238.92</v>
      </c>
      <c r="F8" t="s">
        <v>34</v>
      </c>
      <c r="G8" s="1">
        <v>-6238.92</v>
      </c>
    </row>
  </sheetData>
  <mergeCells count="2">
    <mergeCell ref="A1:I1"/>
    <mergeCell ref="A3:I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H8"/>
  <sheetViews>
    <sheetView workbookViewId="0">
      <selection activeCell="F20" sqref="F20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5.398437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8" x14ac:dyDescent="0.25">
      <c r="A1" s="3" t="s">
        <v>0</v>
      </c>
      <c r="B1" s="3"/>
      <c r="C1" s="3"/>
      <c r="D1" s="3"/>
      <c r="E1" s="3"/>
      <c r="F1" s="3"/>
      <c r="G1" s="3"/>
      <c r="H1" s="3"/>
    </row>
    <row r="3" spans="1:8" x14ac:dyDescent="0.25">
      <c r="A3" s="3" t="s">
        <v>98</v>
      </c>
      <c r="B3" s="3"/>
      <c r="C3" s="3"/>
      <c r="D3" s="3"/>
      <c r="E3" s="3"/>
      <c r="F3" s="3"/>
      <c r="G3" s="3"/>
      <c r="H3" s="3"/>
    </row>
    <row r="5" spans="1:8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</row>
    <row r="6" spans="1:8" x14ac:dyDescent="0.25">
      <c r="A6">
        <v>1</v>
      </c>
      <c r="B6">
        <v>11040</v>
      </c>
      <c r="C6" t="s">
        <v>13</v>
      </c>
      <c r="D6">
        <v>0</v>
      </c>
      <c r="E6">
        <v>0</v>
      </c>
      <c r="F6">
        <v>11</v>
      </c>
      <c r="G6" s="1">
        <v>16114.78</v>
      </c>
      <c r="H6" s="1">
        <v>-16114.78</v>
      </c>
    </row>
    <row r="8" spans="1:8" x14ac:dyDescent="0.25">
      <c r="A8" t="s">
        <v>37</v>
      </c>
      <c r="B8" t="s">
        <v>32</v>
      </c>
      <c r="C8">
        <v>0</v>
      </c>
      <c r="D8" t="s">
        <v>33</v>
      </c>
      <c r="E8" s="1">
        <v>16114.78</v>
      </c>
      <c r="F8" t="s">
        <v>34</v>
      </c>
      <c r="G8" s="1">
        <v>-16114.78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0000"/>
  </sheetPr>
  <dimension ref="A1:I8"/>
  <sheetViews>
    <sheetView workbookViewId="0">
      <selection activeCell="K12" sqref="K12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6.5976562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8.69921875" bestFit="1" customWidth="1"/>
  </cols>
  <sheetData>
    <row r="1" spans="1:9" x14ac:dyDescent="0.25">
      <c r="A1" s="3" t="s">
        <v>0</v>
      </c>
      <c r="B1" s="3"/>
      <c r="C1" s="3"/>
      <c r="D1" s="3"/>
      <c r="E1" s="3"/>
      <c r="F1" s="3"/>
      <c r="G1" s="3"/>
      <c r="H1" s="3"/>
      <c r="I1" s="3"/>
    </row>
    <row r="3" spans="1:9" x14ac:dyDescent="0.25">
      <c r="A3" s="3" t="s">
        <v>70</v>
      </c>
      <c r="B3" s="3"/>
      <c r="C3" s="3"/>
      <c r="D3" s="3"/>
      <c r="E3" s="3"/>
      <c r="F3" s="3"/>
      <c r="G3" s="3"/>
      <c r="H3" s="3"/>
      <c r="I3" s="3"/>
    </row>
    <row r="5" spans="1:9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</row>
    <row r="6" spans="1:9" x14ac:dyDescent="0.25">
      <c r="A6">
        <v>1</v>
      </c>
      <c r="B6">
        <v>10711</v>
      </c>
      <c r="C6" t="s">
        <v>12</v>
      </c>
      <c r="D6">
        <v>0</v>
      </c>
      <c r="E6">
        <v>0</v>
      </c>
      <c r="F6">
        <v>5</v>
      </c>
      <c r="G6" s="1">
        <v>5364</v>
      </c>
      <c r="H6" s="1">
        <v>-5364</v>
      </c>
    </row>
    <row r="8" spans="1:9" x14ac:dyDescent="0.25">
      <c r="A8" t="s">
        <v>37</v>
      </c>
      <c r="B8" t="s">
        <v>32</v>
      </c>
      <c r="C8">
        <v>0</v>
      </c>
      <c r="D8" t="s">
        <v>33</v>
      </c>
      <c r="E8" s="1">
        <v>5364</v>
      </c>
      <c r="F8" t="s">
        <v>34</v>
      </c>
      <c r="H8" s="2">
        <v>-5364</v>
      </c>
    </row>
  </sheetData>
  <mergeCells count="2">
    <mergeCell ref="A1:I1"/>
    <mergeCell ref="A3:I3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H8"/>
  <sheetViews>
    <sheetView workbookViewId="0">
      <selection activeCell="F20" sqref="F20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5.398437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8" x14ac:dyDescent="0.25">
      <c r="A1" s="3" t="s">
        <v>0</v>
      </c>
      <c r="B1" s="3"/>
      <c r="C1" s="3"/>
      <c r="D1" s="3"/>
      <c r="E1" s="3"/>
      <c r="F1" s="3"/>
      <c r="G1" s="3"/>
      <c r="H1" s="3"/>
    </row>
    <row r="3" spans="1:8" x14ac:dyDescent="0.25">
      <c r="A3" s="3" t="s">
        <v>95</v>
      </c>
      <c r="B3" s="3"/>
      <c r="C3" s="3"/>
      <c r="D3" s="3"/>
      <c r="E3" s="3"/>
      <c r="F3" s="3"/>
      <c r="G3" s="3"/>
      <c r="H3" s="3"/>
    </row>
    <row r="5" spans="1:8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</row>
    <row r="6" spans="1:8" x14ac:dyDescent="0.25">
      <c r="A6">
        <v>1</v>
      </c>
      <c r="B6">
        <v>11040</v>
      </c>
      <c r="C6" t="s">
        <v>13</v>
      </c>
      <c r="D6">
        <v>0</v>
      </c>
      <c r="E6">
        <v>0</v>
      </c>
      <c r="F6">
        <v>22</v>
      </c>
      <c r="G6" s="1">
        <v>43250.18</v>
      </c>
      <c r="H6" s="1">
        <v>-43250.18</v>
      </c>
    </row>
    <row r="8" spans="1:8" x14ac:dyDescent="0.25">
      <c r="A8" t="s">
        <v>37</v>
      </c>
      <c r="B8" t="s">
        <v>32</v>
      </c>
      <c r="C8">
        <v>0</v>
      </c>
      <c r="D8" t="s">
        <v>33</v>
      </c>
      <c r="E8" s="1">
        <v>43250.18</v>
      </c>
      <c r="F8" t="s">
        <v>34</v>
      </c>
      <c r="G8" s="1">
        <v>-43250.18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H20"/>
  <sheetViews>
    <sheetView workbookViewId="0">
      <selection activeCell="C24" sqref="C24"/>
    </sheetView>
  </sheetViews>
  <sheetFormatPr defaultRowHeight="13.8" x14ac:dyDescent="0.25"/>
  <cols>
    <col min="1" max="1" width="13.8984375" bestFit="1" customWidth="1"/>
    <col min="2" max="2" width="8.19921875" bestFit="1" customWidth="1"/>
    <col min="3" max="3" width="30.0976562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09765625" bestFit="1" customWidth="1"/>
  </cols>
  <sheetData>
    <row r="1" spans="1:8" x14ac:dyDescent="0.25">
      <c r="A1" s="3" t="s">
        <v>0</v>
      </c>
      <c r="B1" s="3"/>
      <c r="C1" s="3"/>
      <c r="D1" s="3"/>
      <c r="E1" s="3"/>
      <c r="F1" s="3"/>
      <c r="G1" s="3"/>
      <c r="H1" s="3"/>
    </row>
    <row r="3" spans="1:8" x14ac:dyDescent="0.25">
      <c r="A3" s="3" t="s">
        <v>99</v>
      </c>
      <c r="B3" s="3"/>
      <c r="C3" s="3"/>
      <c r="D3" s="3"/>
      <c r="E3" s="3"/>
      <c r="F3" s="3"/>
      <c r="G3" s="3"/>
      <c r="H3" s="3"/>
    </row>
    <row r="5" spans="1:8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</row>
    <row r="6" spans="1:8" x14ac:dyDescent="0.25">
      <c r="A6">
        <v>1</v>
      </c>
      <c r="B6">
        <v>11030</v>
      </c>
      <c r="C6" t="s">
        <v>100</v>
      </c>
      <c r="D6">
        <v>14</v>
      </c>
      <c r="E6" s="1">
        <v>51092.38</v>
      </c>
      <c r="F6">
        <v>0</v>
      </c>
      <c r="G6">
        <v>0</v>
      </c>
      <c r="H6" s="1">
        <v>51092.38</v>
      </c>
    </row>
    <row r="7" spans="1:8" x14ac:dyDescent="0.25">
      <c r="A7">
        <v>2</v>
      </c>
      <c r="B7">
        <v>11031</v>
      </c>
      <c r="C7" t="s">
        <v>101</v>
      </c>
      <c r="D7">
        <v>16</v>
      </c>
      <c r="E7" s="1">
        <v>92981.8</v>
      </c>
      <c r="F7">
        <v>0</v>
      </c>
      <c r="G7">
        <v>0</v>
      </c>
      <c r="H7" s="1">
        <v>92981.8</v>
      </c>
    </row>
    <row r="8" spans="1:8" x14ac:dyDescent="0.25">
      <c r="A8">
        <v>3</v>
      </c>
      <c r="B8">
        <v>11032</v>
      </c>
      <c r="C8" t="s">
        <v>102</v>
      </c>
      <c r="D8">
        <v>6</v>
      </c>
      <c r="E8" s="1">
        <v>56652.18</v>
      </c>
      <c r="F8">
        <v>0</v>
      </c>
      <c r="G8">
        <v>0</v>
      </c>
      <c r="H8" s="1">
        <v>56652.18</v>
      </c>
    </row>
    <row r="9" spans="1:8" x14ac:dyDescent="0.25">
      <c r="A9">
        <v>4</v>
      </c>
      <c r="B9">
        <v>11033</v>
      </c>
      <c r="C9" t="s">
        <v>103</v>
      </c>
      <c r="D9">
        <v>3</v>
      </c>
      <c r="E9" s="1">
        <v>15717.06</v>
      </c>
      <c r="F9">
        <v>0</v>
      </c>
      <c r="G9">
        <v>0</v>
      </c>
      <c r="H9" s="1">
        <v>15717.06</v>
      </c>
    </row>
    <row r="10" spans="1:8" x14ac:dyDescent="0.25">
      <c r="A10">
        <v>5</v>
      </c>
      <c r="B10">
        <v>11034</v>
      </c>
      <c r="C10" t="s">
        <v>104</v>
      </c>
      <c r="D10">
        <v>6</v>
      </c>
      <c r="E10" s="1">
        <v>14517</v>
      </c>
      <c r="F10">
        <v>0</v>
      </c>
      <c r="G10">
        <v>0</v>
      </c>
      <c r="H10" s="1">
        <v>14517</v>
      </c>
    </row>
    <row r="11" spans="1:8" x14ac:dyDescent="0.25">
      <c r="A11">
        <v>6</v>
      </c>
      <c r="B11">
        <v>11035</v>
      </c>
      <c r="C11" t="s">
        <v>105</v>
      </c>
      <c r="D11">
        <v>8</v>
      </c>
      <c r="E11" s="1">
        <v>34761.78</v>
      </c>
      <c r="F11">
        <v>0</v>
      </c>
      <c r="G11">
        <v>0</v>
      </c>
      <c r="H11" s="1">
        <v>34761.78</v>
      </c>
    </row>
    <row r="12" spans="1:8" x14ac:dyDescent="0.25">
      <c r="A12">
        <v>7</v>
      </c>
      <c r="B12">
        <v>11036</v>
      </c>
      <c r="C12" t="s">
        <v>106</v>
      </c>
      <c r="D12">
        <v>11</v>
      </c>
      <c r="E12" s="1">
        <v>42402.58</v>
      </c>
      <c r="F12">
        <v>0</v>
      </c>
      <c r="G12">
        <v>0</v>
      </c>
      <c r="H12" s="1">
        <v>42402.58</v>
      </c>
    </row>
    <row r="13" spans="1:8" x14ac:dyDescent="0.25">
      <c r="A13">
        <v>8</v>
      </c>
      <c r="B13">
        <v>11037</v>
      </c>
      <c r="C13" t="s">
        <v>107</v>
      </c>
      <c r="D13">
        <v>8</v>
      </c>
      <c r="E13" s="1">
        <v>42037.279999999999</v>
      </c>
      <c r="F13">
        <v>0</v>
      </c>
      <c r="G13">
        <v>0</v>
      </c>
      <c r="H13" s="1">
        <v>42037.279999999999</v>
      </c>
    </row>
    <row r="14" spans="1:8" x14ac:dyDescent="0.25">
      <c r="A14">
        <v>9</v>
      </c>
      <c r="B14">
        <v>11038</v>
      </c>
      <c r="C14" t="s">
        <v>108</v>
      </c>
      <c r="D14">
        <v>14</v>
      </c>
      <c r="E14" s="1">
        <v>41227.15</v>
      </c>
      <c r="F14">
        <v>0</v>
      </c>
      <c r="G14">
        <v>0</v>
      </c>
      <c r="H14" s="1">
        <v>41227.15</v>
      </c>
    </row>
    <row r="15" spans="1:8" x14ac:dyDescent="0.25">
      <c r="A15">
        <v>10</v>
      </c>
      <c r="B15">
        <v>11039</v>
      </c>
      <c r="C15" t="s">
        <v>109</v>
      </c>
      <c r="D15">
        <v>11</v>
      </c>
      <c r="E15" s="1">
        <v>42083.21</v>
      </c>
      <c r="F15">
        <v>0</v>
      </c>
      <c r="G15">
        <v>0</v>
      </c>
      <c r="H15" s="1">
        <v>42083.21</v>
      </c>
    </row>
    <row r="16" spans="1:8" x14ac:dyDescent="0.25">
      <c r="A16">
        <v>11</v>
      </c>
      <c r="B16">
        <v>11447</v>
      </c>
      <c r="C16" t="s">
        <v>110</v>
      </c>
      <c r="D16">
        <v>6</v>
      </c>
      <c r="E16" s="1">
        <v>19539.400000000001</v>
      </c>
      <c r="F16">
        <v>0</v>
      </c>
      <c r="G16">
        <v>0</v>
      </c>
      <c r="H16" s="1">
        <v>19539.400000000001</v>
      </c>
    </row>
    <row r="17" spans="1:8" x14ac:dyDescent="0.25">
      <c r="A17">
        <v>12</v>
      </c>
      <c r="B17">
        <v>14133</v>
      </c>
      <c r="C17" t="s">
        <v>111</v>
      </c>
      <c r="D17">
        <v>9</v>
      </c>
      <c r="E17" s="1">
        <v>26480.62</v>
      </c>
      <c r="F17">
        <v>0</v>
      </c>
      <c r="G17">
        <v>0</v>
      </c>
      <c r="H17" s="1">
        <v>26480.62</v>
      </c>
    </row>
    <row r="18" spans="1:8" x14ac:dyDescent="0.25">
      <c r="A18">
        <v>13</v>
      </c>
      <c r="B18">
        <v>28861</v>
      </c>
      <c r="C18" t="s">
        <v>112</v>
      </c>
      <c r="D18">
        <v>5</v>
      </c>
      <c r="E18" s="1">
        <v>34709.550000000003</v>
      </c>
      <c r="F18">
        <v>0</v>
      </c>
      <c r="G18">
        <v>0</v>
      </c>
      <c r="H18" s="1">
        <v>34709.550000000003</v>
      </c>
    </row>
    <row r="20" spans="1:8" x14ac:dyDescent="0.25">
      <c r="A20" t="s">
        <v>113</v>
      </c>
      <c r="B20" t="s">
        <v>32</v>
      </c>
      <c r="C20" s="1">
        <v>514201.99</v>
      </c>
      <c r="D20" t="s">
        <v>33</v>
      </c>
      <c r="E20">
        <v>0</v>
      </c>
      <c r="F20" t="s">
        <v>34</v>
      </c>
      <c r="G20" s="1">
        <v>514201.99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H8"/>
  <sheetViews>
    <sheetView workbookViewId="0">
      <selection activeCell="G20" sqref="G20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2.6992187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8" x14ac:dyDescent="0.25">
      <c r="A1" s="3" t="s">
        <v>0</v>
      </c>
      <c r="B1" s="3"/>
      <c r="C1" s="3"/>
      <c r="D1" s="3"/>
      <c r="E1" s="3"/>
      <c r="F1" s="3"/>
      <c r="G1" s="3"/>
      <c r="H1" s="3"/>
    </row>
    <row r="3" spans="1:8" x14ac:dyDescent="0.25">
      <c r="A3" s="3" t="s">
        <v>122</v>
      </c>
      <c r="B3" s="3"/>
      <c r="C3" s="3"/>
      <c r="D3" s="3"/>
      <c r="E3" s="3"/>
      <c r="F3" s="3"/>
      <c r="G3" s="3"/>
      <c r="H3" s="3"/>
    </row>
    <row r="5" spans="1:8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</row>
    <row r="6" spans="1:8" x14ac:dyDescent="0.25">
      <c r="A6">
        <v>1</v>
      </c>
      <c r="B6">
        <v>10705</v>
      </c>
      <c r="C6" t="s">
        <v>115</v>
      </c>
      <c r="D6">
        <v>0</v>
      </c>
      <c r="E6">
        <v>0</v>
      </c>
      <c r="F6">
        <v>14</v>
      </c>
      <c r="G6" s="1">
        <v>51092.38</v>
      </c>
      <c r="H6" s="1">
        <v>-51092.38</v>
      </c>
    </row>
    <row r="8" spans="1:8" x14ac:dyDescent="0.25">
      <c r="A8" t="s">
        <v>37</v>
      </c>
      <c r="B8" t="s">
        <v>32</v>
      </c>
      <c r="C8">
        <v>0</v>
      </c>
      <c r="D8" t="s">
        <v>33</v>
      </c>
      <c r="E8" s="1">
        <v>51092.38</v>
      </c>
      <c r="F8" t="s">
        <v>34</v>
      </c>
      <c r="G8" s="1">
        <v>-51092.38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I8"/>
  <sheetViews>
    <sheetView workbookViewId="0">
      <selection activeCell="F20" sqref="F20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2.6992187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9" x14ac:dyDescent="0.25">
      <c r="A1" s="3" t="s">
        <v>0</v>
      </c>
      <c r="B1" s="3"/>
      <c r="C1" s="3"/>
      <c r="D1" s="3"/>
      <c r="E1" s="3"/>
      <c r="F1" s="3"/>
      <c r="G1" s="3"/>
      <c r="H1" s="3"/>
      <c r="I1" s="3"/>
    </row>
    <row r="3" spans="1:9" x14ac:dyDescent="0.25">
      <c r="A3" s="3" t="s">
        <v>118</v>
      </c>
      <c r="B3" s="3"/>
      <c r="C3" s="3"/>
      <c r="D3" s="3"/>
      <c r="E3" s="3"/>
      <c r="F3" s="3"/>
      <c r="G3" s="3"/>
      <c r="H3" s="3"/>
      <c r="I3" s="3"/>
    </row>
    <row r="5" spans="1:9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</row>
    <row r="6" spans="1:9" x14ac:dyDescent="0.25">
      <c r="A6">
        <v>1</v>
      </c>
      <c r="B6">
        <v>10705</v>
      </c>
      <c r="C6" t="s">
        <v>115</v>
      </c>
      <c r="D6">
        <v>0</v>
      </c>
      <c r="E6">
        <v>0</v>
      </c>
      <c r="F6">
        <v>16</v>
      </c>
      <c r="G6" s="1">
        <v>92981.8</v>
      </c>
      <c r="H6" s="1">
        <v>-92981.8</v>
      </c>
    </row>
    <row r="8" spans="1:9" x14ac:dyDescent="0.25">
      <c r="A8" t="s">
        <v>37</v>
      </c>
      <c r="B8" t="s">
        <v>32</v>
      </c>
      <c r="C8">
        <v>0</v>
      </c>
      <c r="D8" t="s">
        <v>33</v>
      </c>
      <c r="E8" s="1">
        <v>92981.8</v>
      </c>
      <c r="F8" t="s">
        <v>34</v>
      </c>
      <c r="G8" s="1">
        <v>-92981.8</v>
      </c>
    </row>
  </sheetData>
  <mergeCells count="2">
    <mergeCell ref="A1:I1"/>
    <mergeCell ref="A3:I3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H8"/>
  <sheetViews>
    <sheetView workbookViewId="0">
      <selection activeCell="G20" sqref="G20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2.6992187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8" x14ac:dyDescent="0.25">
      <c r="A1" s="3" t="s">
        <v>0</v>
      </c>
      <c r="B1" s="3"/>
      <c r="C1" s="3"/>
      <c r="D1" s="3"/>
      <c r="E1" s="3"/>
      <c r="F1" s="3"/>
      <c r="G1" s="3"/>
      <c r="H1" s="3"/>
    </row>
    <row r="3" spans="1:8" x14ac:dyDescent="0.25">
      <c r="A3" s="3" t="s">
        <v>121</v>
      </c>
      <c r="B3" s="3"/>
      <c r="C3" s="3"/>
      <c r="D3" s="3"/>
      <c r="E3" s="3"/>
      <c r="F3" s="3"/>
      <c r="G3" s="3"/>
      <c r="H3" s="3"/>
    </row>
    <row r="5" spans="1:8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</row>
    <row r="6" spans="1:8" x14ac:dyDescent="0.25">
      <c r="A6">
        <v>1</v>
      </c>
      <c r="B6">
        <v>10705</v>
      </c>
      <c r="C6" t="s">
        <v>115</v>
      </c>
      <c r="D6">
        <v>0</v>
      </c>
      <c r="E6">
        <v>0</v>
      </c>
      <c r="F6">
        <v>6</v>
      </c>
      <c r="G6" s="1">
        <v>56652.18</v>
      </c>
      <c r="H6" s="1">
        <v>-56652.18</v>
      </c>
    </row>
    <row r="8" spans="1:8" x14ac:dyDescent="0.25">
      <c r="A8" t="s">
        <v>37</v>
      </c>
      <c r="B8" t="s">
        <v>32</v>
      </c>
      <c r="C8">
        <v>0</v>
      </c>
      <c r="D8" t="s">
        <v>33</v>
      </c>
      <c r="E8" s="1">
        <v>56652.18</v>
      </c>
      <c r="F8" t="s">
        <v>34</v>
      </c>
      <c r="G8" s="1">
        <v>-56652.18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H8"/>
  <sheetViews>
    <sheetView workbookViewId="0">
      <selection activeCell="G20" sqref="G20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2.6992187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8" x14ac:dyDescent="0.25">
      <c r="A1" s="3" t="s">
        <v>0</v>
      </c>
      <c r="B1" s="3"/>
      <c r="C1" s="3"/>
      <c r="D1" s="3"/>
      <c r="E1" s="3"/>
      <c r="F1" s="3"/>
      <c r="G1" s="3"/>
      <c r="H1" s="3"/>
    </row>
    <row r="3" spans="1:8" x14ac:dyDescent="0.25">
      <c r="A3" s="3" t="s">
        <v>123</v>
      </c>
      <c r="B3" s="3"/>
      <c r="C3" s="3"/>
      <c r="D3" s="3"/>
      <c r="E3" s="3"/>
      <c r="F3" s="3"/>
      <c r="G3" s="3"/>
      <c r="H3" s="3"/>
    </row>
    <row r="5" spans="1:8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</row>
    <row r="6" spans="1:8" x14ac:dyDescent="0.25">
      <c r="A6">
        <v>1</v>
      </c>
      <c r="B6">
        <v>10705</v>
      </c>
      <c r="C6" t="s">
        <v>115</v>
      </c>
      <c r="D6">
        <v>0</v>
      </c>
      <c r="E6">
        <v>0</v>
      </c>
      <c r="F6">
        <v>3</v>
      </c>
      <c r="G6" s="1">
        <v>15717.06</v>
      </c>
      <c r="H6" s="1">
        <v>-15717.06</v>
      </c>
    </row>
    <row r="8" spans="1:8" x14ac:dyDescent="0.25">
      <c r="A8" t="s">
        <v>37</v>
      </c>
      <c r="B8" t="s">
        <v>32</v>
      </c>
      <c r="C8">
        <v>0</v>
      </c>
      <c r="D8" t="s">
        <v>33</v>
      </c>
      <c r="E8" s="1">
        <v>15717.06</v>
      </c>
      <c r="F8" t="s">
        <v>34</v>
      </c>
      <c r="G8" s="1">
        <v>-15717.06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rgb="FFFF0000"/>
  </sheetPr>
  <dimension ref="A1:H9"/>
  <sheetViews>
    <sheetView workbookViewId="0">
      <selection activeCell="C20" sqref="C20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30.0976562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8" x14ac:dyDescent="0.25">
      <c r="A1" s="3" t="s">
        <v>0</v>
      </c>
      <c r="B1" s="3"/>
      <c r="C1" s="3"/>
      <c r="D1" s="3"/>
      <c r="E1" s="3"/>
      <c r="F1" s="3"/>
      <c r="G1" s="3"/>
      <c r="H1" s="3"/>
    </row>
    <row r="3" spans="1:8" x14ac:dyDescent="0.25">
      <c r="A3" s="3" t="s">
        <v>124</v>
      </c>
      <c r="B3" s="3"/>
      <c r="C3" s="3"/>
      <c r="D3" s="3"/>
      <c r="E3" s="3"/>
      <c r="F3" s="3"/>
      <c r="G3" s="3"/>
      <c r="H3" s="3"/>
    </row>
    <row r="5" spans="1:8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</row>
    <row r="6" spans="1:8" x14ac:dyDescent="0.25">
      <c r="A6">
        <v>1</v>
      </c>
      <c r="B6">
        <v>10705</v>
      </c>
      <c r="C6" t="s">
        <v>115</v>
      </c>
      <c r="D6">
        <v>0</v>
      </c>
      <c r="E6">
        <v>0</v>
      </c>
      <c r="F6">
        <v>6</v>
      </c>
      <c r="G6" s="1">
        <v>14517</v>
      </c>
      <c r="H6" s="1">
        <v>-14517</v>
      </c>
    </row>
    <row r="7" spans="1:8" x14ac:dyDescent="0.25">
      <c r="A7">
        <v>2</v>
      </c>
      <c r="B7">
        <v>11447</v>
      </c>
      <c r="C7" t="s">
        <v>110</v>
      </c>
      <c r="D7">
        <v>0</v>
      </c>
      <c r="E7">
        <v>0</v>
      </c>
      <c r="F7">
        <v>6</v>
      </c>
      <c r="G7" s="1">
        <v>4284.79</v>
      </c>
      <c r="H7" s="1">
        <v>-4284.79</v>
      </c>
    </row>
    <row r="9" spans="1:8" x14ac:dyDescent="0.25">
      <c r="A9" t="s">
        <v>41</v>
      </c>
      <c r="B9" t="s">
        <v>32</v>
      </c>
      <c r="C9">
        <v>0</v>
      </c>
      <c r="D9" t="s">
        <v>33</v>
      </c>
      <c r="E9" s="1">
        <v>18801.79</v>
      </c>
      <c r="F9" t="s">
        <v>34</v>
      </c>
      <c r="H9" s="2">
        <v>-18801.79</v>
      </c>
    </row>
  </sheetData>
  <mergeCells count="2">
    <mergeCell ref="A1:H1"/>
    <mergeCell ref="A3:H3"/>
  </mergeCells>
  <pageMargins left="0.7" right="0.7" top="0.75" bottom="0.75" header="0.3" footer="0.3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H8"/>
  <sheetViews>
    <sheetView workbookViewId="0">
      <selection activeCell="F20" sqref="F20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2.6992187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8" x14ac:dyDescent="0.25">
      <c r="A1" s="3" t="s">
        <v>0</v>
      </c>
      <c r="B1" s="3"/>
      <c r="C1" s="3"/>
      <c r="D1" s="3"/>
      <c r="E1" s="3"/>
      <c r="F1" s="3"/>
      <c r="G1" s="3"/>
      <c r="H1" s="3"/>
    </row>
    <row r="3" spans="1:8" x14ac:dyDescent="0.25">
      <c r="A3" s="3" t="s">
        <v>116</v>
      </c>
      <c r="B3" s="3"/>
      <c r="C3" s="3"/>
      <c r="D3" s="3"/>
      <c r="E3" s="3"/>
      <c r="F3" s="3"/>
      <c r="G3" s="3"/>
      <c r="H3" s="3"/>
    </row>
    <row r="5" spans="1:8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</row>
    <row r="6" spans="1:8" x14ac:dyDescent="0.25">
      <c r="A6">
        <v>1</v>
      </c>
      <c r="B6">
        <v>10705</v>
      </c>
      <c r="C6" t="s">
        <v>115</v>
      </c>
      <c r="D6">
        <v>0</v>
      </c>
      <c r="E6">
        <v>0</v>
      </c>
      <c r="F6">
        <v>8</v>
      </c>
      <c r="G6" s="1">
        <v>34761.78</v>
      </c>
      <c r="H6" s="1">
        <v>-34761.78</v>
      </c>
    </row>
    <row r="8" spans="1:8" x14ac:dyDescent="0.25">
      <c r="A8" t="s">
        <v>37</v>
      </c>
      <c r="B8" t="s">
        <v>32</v>
      </c>
      <c r="C8">
        <v>0</v>
      </c>
      <c r="D8" t="s">
        <v>33</v>
      </c>
      <c r="E8" s="1">
        <v>34761.78</v>
      </c>
      <c r="F8" t="s">
        <v>34</v>
      </c>
      <c r="G8" s="1">
        <v>-34761.78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H10"/>
  <sheetViews>
    <sheetView workbookViewId="0">
      <selection activeCell="F20" sqref="F20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6.6992187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8" x14ac:dyDescent="0.25">
      <c r="A1" s="3" t="s">
        <v>0</v>
      </c>
      <c r="B1" s="3"/>
      <c r="C1" s="3"/>
      <c r="D1" s="3"/>
      <c r="E1" s="3"/>
      <c r="F1" s="3"/>
      <c r="G1" s="3"/>
      <c r="H1" s="3"/>
    </row>
    <row r="3" spans="1:8" x14ac:dyDescent="0.25">
      <c r="A3" s="3" t="s">
        <v>125</v>
      </c>
      <c r="B3" s="3"/>
      <c r="C3" s="3"/>
      <c r="D3" s="3"/>
      <c r="E3" s="3"/>
      <c r="F3" s="3"/>
      <c r="G3" s="3"/>
      <c r="H3" s="3"/>
    </row>
    <row r="5" spans="1:8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</row>
    <row r="6" spans="1:8" x14ac:dyDescent="0.25">
      <c r="A6">
        <v>1</v>
      </c>
      <c r="B6">
        <v>10705</v>
      </c>
      <c r="C6" t="s">
        <v>115</v>
      </c>
      <c r="D6">
        <v>0</v>
      </c>
      <c r="E6">
        <v>0</v>
      </c>
      <c r="F6">
        <v>11</v>
      </c>
      <c r="G6" s="1">
        <v>42402.58</v>
      </c>
      <c r="H6" s="1">
        <v>-42402.58</v>
      </c>
    </row>
    <row r="7" spans="1:8" x14ac:dyDescent="0.25">
      <c r="A7">
        <v>2</v>
      </c>
      <c r="B7">
        <v>11038</v>
      </c>
      <c r="C7" t="s">
        <v>108</v>
      </c>
      <c r="D7">
        <v>2</v>
      </c>
      <c r="E7" s="1">
        <v>2016</v>
      </c>
      <c r="F7">
        <v>0</v>
      </c>
      <c r="G7">
        <v>0</v>
      </c>
      <c r="H7" s="1">
        <v>2016</v>
      </c>
    </row>
    <row r="8" spans="1:8" x14ac:dyDescent="0.25">
      <c r="A8">
        <v>3</v>
      </c>
      <c r="B8">
        <v>28861</v>
      </c>
      <c r="C8" t="s">
        <v>112</v>
      </c>
      <c r="D8">
        <v>2</v>
      </c>
      <c r="E8" s="1">
        <v>1786.36</v>
      </c>
      <c r="F8">
        <v>0</v>
      </c>
      <c r="G8">
        <v>0</v>
      </c>
      <c r="H8" s="1">
        <v>1786.36</v>
      </c>
    </row>
    <row r="10" spans="1:8" x14ac:dyDescent="0.25">
      <c r="A10" t="s">
        <v>126</v>
      </c>
      <c r="B10" t="s">
        <v>32</v>
      </c>
      <c r="C10" s="1">
        <v>3802.36</v>
      </c>
      <c r="D10" t="s">
        <v>33</v>
      </c>
      <c r="E10" s="1">
        <v>42402.58</v>
      </c>
      <c r="F10" t="s">
        <v>34</v>
      </c>
      <c r="G10" s="1">
        <v>-38600.22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H8"/>
  <sheetViews>
    <sheetView workbookViewId="0">
      <selection activeCell="F20" sqref="F20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2.6992187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8" x14ac:dyDescent="0.25">
      <c r="A1" s="3" t="s">
        <v>0</v>
      </c>
      <c r="B1" s="3"/>
      <c r="C1" s="3"/>
      <c r="D1" s="3"/>
      <c r="E1" s="3"/>
      <c r="F1" s="3"/>
      <c r="G1" s="3"/>
      <c r="H1" s="3"/>
    </row>
    <row r="3" spans="1:8" x14ac:dyDescent="0.25">
      <c r="A3" s="3" t="s">
        <v>127</v>
      </c>
      <c r="B3" s="3"/>
      <c r="C3" s="3"/>
      <c r="D3" s="3"/>
      <c r="E3" s="3"/>
      <c r="F3" s="3"/>
      <c r="G3" s="3"/>
      <c r="H3" s="3"/>
    </row>
    <row r="5" spans="1:8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</row>
    <row r="6" spans="1:8" x14ac:dyDescent="0.25">
      <c r="A6">
        <v>1</v>
      </c>
      <c r="B6">
        <v>10705</v>
      </c>
      <c r="C6" t="s">
        <v>115</v>
      </c>
      <c r="D6">
        <v>0</v>
      </c>
      <c r="E6">
        <v>0</v>
      </c>
      <c r="F6">
        <v>8</v>
      </c>
      <c r="G6" s="1">
        <v>42037.279999999999</v>
      </c>
      <c r="H6" s="1">
        <v>-42037.279999999999</v>
      </c>
    </row>
    <row r="8" spans="1:8" x14ac:dyDescent="0.25">
      <c r="A8" t="s">
        <v>37</v>
      </c>
      <c r="B8" t="s">
        <v>32</v>
      </c>
      <c r="C8">
        <v>0</v>
      </c>
      <c r="D8" t="s">
        <v>33</v>
      </c>
      <c r="E8" s="1">
        <v>42037.279999999999</v>
      </c>
      <c r="F8" t="s">
        <v>34</v>
      </c>
      <c r="G8" s="1">
        <v>-42037.279999999999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8"/>
  <sheetViews>
    <sheetView workbookViewId="0">
      <selection activeCell="K12" sqref="K12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6.5976562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9" x14ac:dyDescent="0.25">
      <c r="A1" s="3" t="s">
        <v>0</v>
      </c>
      <c r="B1" s="3"/>
      <c r="C1" s="3"/>
      <c r="D1" s="3"/>
      <c r="E1" s="3"/>
      <c r="F1" s="3"/>
      <c r="G1" s="3"/>
      <c r="H1" s="3"/>
      <c r="I1" s="3"/>
    </row>
    <row r="3" spans="1:9" x14ac:dyDescent="0.25">
      <c r="A3" s="3" t="s">
        <v>71</v>
      </c>
      <c r="B3" s="3"/>
      <c r="C3" s="3"/>
      <c r="D3" s="3"/>
      <c r="E3" s="3"/>
      <c r="F3" s="3"/>
      <c r="G3" s="3"/>
      <c r="H3" s="3"/>
      <c r="I3" s="3"/>
    </row>
    <row r="5" spans="1:9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</row>
    <row r="6" spans="1:9" x14ac:dyDescent="0.25">
      <c r="A6">
        <v>1</v>
      </c>
      <c r="B6">
        <v>10711</v>
      </c>
      <c r="C6" t="s">
        <v>12</v>
      </c>
      <c r="D6">
        <v>0</v>
      </c>
      <c r="E6">
        <v>0</v>
      </c>
      <c r="F6">
        <v>9</v>
      </c>
      <c r="G6" s="1">
        <v>36352</v>
      </c>
      <c r="H6" s="1">
        <v>-36352</v>
      </c>
    </row>
    <row r="8" spans="1:9" x14ac:dyDescent="0.25">
      <c r="A8" t="s">
        <v>37</v>
      </c>
      <c r="B8" t="s">
        <v>32</v>
      </c>
      <c r="C8">
        <v>0</v>
      </c>
      <c r="D8" t="s">
        <v>33</v>
      </c>
      <c r="E8" s="1">
        <v>36352</v>
      </c>
      <c r="F8" t="s">
        <v>34</v>
      </c>
      <c r="G8" s="1">
        <v>-36352</v>
      </c>
    </row>
  </sheetData>
  <mergeCells count="2">
    <mergeCell ref="A1:I1"/>
    <mergeCell ref="A3:I3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H9"/>
  <sheetViews>
    <sheetView workbookViewId="0">
      <selection activeCell="F20" sqref="F20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6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8" x14ac:dyDescent="0.25">
      <c r="A1" s="3" t="s">
        <v>0</v>
      </c>
      <c r="B1" s="3"/>
      <c r="C1" s="3"/>
      <c r="D1" s="3"/>
      <c r="E1" s="3"/>
      <c r="F1" s="3"/>
      <c r="G1" s="3"/>
      <c r="H1" s="3"/>
    </row>
    <row r="3" spans="1:8" x14ac:dyDescent="0.25">
      <c r="A3" s="3" t="s">
        <v>117</v>
      </c>
      <c r="B3" s="3"/>
      <c r="C3" s="3"/>
      <c r="D3" s="3"/>
      <c r="E3" s="3"/>
      <c r="F3" s="3"/>
      <c r="G3" s="3"/>
      <c r="H3" s="3"/>
    </row>
    <row r="5" spans="1:8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</row>
    <row r="6" spans="1:8" x14ac:dyDescent="0.25">
      <c r="A6">
        <v>1</v>
      </c>
      <c r="B6">
        <v>10705</v>
      </c>
      <c r="C6" t="s">
        <v>115</v>
      </c>
      <c r="D6">
        <v>0</v>
      </c>
      <c r="E6">
        <v>0</v>
      </c>
      <c r="F6">
        <v>14</v>
      </c>
      <c r="G6" s="1">
        <v>41227.15</v>
      </c>
      <c r="H6" s="1">
        <v>-41227.15</v>
      </c>
    </row>
    <row r="7" spans="1:8" x14ac:dyDescent="0.25">
      <c r="A7">
        <v>2</v>
      </c>
      <c r="B7">
        <v>11036</v>
      </c>
      <c r="C7" t="s">
        <v>106</v>
      </c>
      <c r="D7">
        <v>0</v>
      </c>
      <c r="E7">
        <v>0</v>
      </c>
      <c r="F7">
        <v>2</v>
      </c>
      <c r="G7" s="1">
        <v>2016</v>
      </c>
      <c r="H7" s="1">
        <v>-2016</v>
      </c>
    </row>
    <row r="9" spans="1:8" x14ac:dyDescent="0.25">
      <c r="A9" t="s">
        <v>41</v>
      </c>
      <c r="B9" t="s">
        <v>32</v>
      </c>
      <c r="C9">
        <v>0</v>
      </c>
      <c r="D9" t="s">
        <v>33</v>
      </c>
      <c r="E9" s="1">
        <v>43243.15</v>
      </c>
      <c r="F9" t="s">
        <v>34</v>
      </c>
      <c r="G9" s="1">
        <v>-43243.15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H9"/>
  <sheetViews>
    <sheetView workbookViewId="0">
      <selection activeCell="F20" sqref="F20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6.6992187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8" x14ac:dyDescent="0.25">
      <c r="A1" s="3" t="s">
        <v>0</v>
      </c>
      <c r="B1" s="3"/>
      <c r="C1" s="3"/>
      <c r="D1" s="3"/>
      <c r="E1" s="3"/>
      <c r="F1" s="3"/>
      <c r="G1" s="3"/>
      <c r="H1" s="3"/>
    </row>
    <row r="3" spans="1:8" x14ac:dyDescent="0.25">
      <c r="A3" s="3" t="s">
        <v>114</v>
      </c>
      <c r="B3" s="3"/>
      <c r="C3" s="3"/>
      <c r="D3" s="3"/>
      <c r="E3" s="3"/>
      <c r="F3" s="3"/>
      <c r="G3" s="3"/>
      <c r="H3" s="3"/>
    </row>
    <row r="5" spans="1:8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</row>
    <row r="6" spans="1:8" x14ac:dyDescent="0.25">
      <c r="A6">
        <v>1</v>
      </c>
      <c r="B6">
        <v>10705</v>
      </c>
      <c r="C6" t="s">
        <v>115</v>
      </c>
      <c r="D6">
        <v>0</v>
      </c>
      <c r="E6">
        <v>0</v>
      </c>
      <c r="F6">
        <v>11</v>
      </c>
      <c r="G6" s="1">
        <v>42083.21</v>
      </c>
      <c r="H6" s="1">
        <v>-42083.21</v>
      </c>
    </row>
    <row r="7" spans="1:8" x14ac:dyDescent="0.25">
      <c r="A7">
        <v>2</v>
      </c>
      <c r="B7">
        <v>28861</v>
      </c>
      <c r="C7" t="s">
        <v>112</v>
      </c>
      <c r="D7">
        <v>6</v>
      </c>
      <c r="E7" s="1">
        <v>12009.4</v>
      </c>
      <c r="F7">
        <v>0</v>
      </c>
      <c r="G7">
        <v>0</v>
      </c>
      <c r="H7" s="1">
        <v>12009.4</v>
      </c>
    </row>
    <row r="9" spans="1:8" x14ac:dyDescent="0.25">
      <c r="A9" t="s">
        <v>41</v>
      </c>
      <c r="B9" t="s">
        <v>32</v>
      </c>
      <c r="C9" s="1">
        <v>12009.4</v>
      </c>
      <c r="D9" t="s">
        <v>33</v>
      </c>
      <c r="E9" s="1">
        <v>42083.21</v>
      </c>
      <c r="F9" t="s">
        <v>34</v>
      </c>
      <c r="G9" s="1">
        <v>-30073.81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rgb="FFFF0000"/>
  </sheetPr>
  <dimension ref="A1:J9"/>
  <sheetViews>
    <sheetView workbookViewId="0">
      <selection activeCell="F20" sqref="F20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3.5976562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10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3" spans="1:10" x14ac:dyDescent="0.25">
      <c r="A3" s="3" t="s">
        <v>120</v>
      </c>
      <c r="B3" s="3"/>
      <c r="C3" s="3"/>
      <c r="D3" s="3"/>
      <c r="E3" s="3"/>
      <c r="F3" s="3"/>
      <c r="G3" s="3"/>
      <c r="H3" s="3"/>
      <c r="I3" s="3"/>
      <c r="J3" s="3"/>
    </row>
    <row r="5" spans="1:10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</row>
    <row r="6" spans="1:10" x14ac:dyDescent="0.25">
      <c r="A6">
        <v>1</v>
      </c>
      <c r="B6">
        <v>10705</v>
      </c>
      <c r="C6" t="s">
        <v>115</v>
      </c>
      <c r="D6">
        <v>0</v>
      </c>
      <c r="E6">
        <v>0</v>
      </c>
      <c r="F6">
        <v>6</v>
      </c>
      <c r="G6" s="1">
        <v>19539.400000000001</v>
      </c>
      <c r="H6" s="1">
        <v>-19539.400000000001</v>
      </c>
    </row>
    <row r="7" spans="1:10" x14ac:dyDescent="0.25">
      <c r="A7">
        <v>2</v>
      </c>
      <c r="B7">
        <v>11034</v>
      </c>
      <c r="C7" t="s">
        <v>104</v>
      </c>
      <c r="D7">
        <v>6</v>
      </c>
      <c r="E7" s="1">
        <v>4284.79</v>
      </c>
      <c r="F7">
        <v>0</v>
      </c>
      <c r="G7">
        <v>0</v>
      </c>
      <c r="H7" s="1">
        <v>4284.79</v>
      </c>
    </row>
    <row r="9" spans="1:10" x14ac:dyDescent="0.25">
      <c r="A9" t="s">
        <v>41</v>
      </c>
      <c r="B9" t="s">
        <v>32</v>
      </c>
      <c r="C9" s="1">
        <v>4284.79</v>
      </c>
      <c r="D9" t="s">
        <v>33</v>
      </c>
      <c r="E9" s="1">
        <v>19539.400000000001</v>
      </c>
      <c r="F9" t="s">
        <v>34</v>
      </c>
      <c r="H9" s="2">
        <v>-15254.61</v>
      </c>
    </row>
  </sheetData>
  <mergeCells count="2">
    <mergeCell ref="A1:J1"/>
    <mergeCell ref="A3:J3"/>
  </mergeCells>
  <pageMargins left="0.7" right="0.7" top="0.75" bottom="0.75" header="0.3" footer="0.3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FF0000"/>
  </sheetPr>
  <dimension ref="A1:H9"/>
  <sheetViews>
    <sheetView workbookViewId="0">
      <selection activeCell="F20" sqref="F20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6.6992187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8" x14ac:dyDescent="0.25">
      <c r="A1" s="3" t="s">
        <v>0</v>
      </c>
      <c r="B1" s="3"/>
      <c r="C1" s="3"/>
      <c r="D1" s="3"/>
      <c r="E1" s="3"/>
      <c r="F1" s="3"/>
      <c r="G1" s="3"/>
      <c r="H1" s="3"/>
    </row>
    <row r="3" spans="1:8" x14ac:dyDescent="0.25">
      <c r="A3" s="3" t="s">
        <v>119</v>
      </c>
      <c r="B3" s="3"/>
      <c r="C3" s="3"/>
      <c r="D3" s="3"/>
      <c r="E3" s="3"/>
      <c r="F3" s="3"/>
      <c r="G3" s="3"/>
      <c r="H3" s="3"/>
    </row>
    <row r="5" spans="1:8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</row>
    <row r="6" spans="1:8" x14ac:dyDescent="0.25">
      <c r="A6">
        <v>1</v>
      </c>
      <c r="B6">
        <v>10705</v>
      </c>
      <c r="C6" t="s">
        <v>115</v>
      </c>
      <c r="D6">
        <v>0</v>
      </c>
      <c r="E6">
        <v>0</v>
      </c>
      <c r="F6">
        <v>9</v>
      </c>
      <c r="G6" s="1">
        <v>26480.62</v>
      </c>
      <c r="H6" s="1">
        <v>-26480.62</v>
      </c>
    </row>
    <row r="7" spans="1:8" x14ac:dyDescent="0.25">
      <c r="A7">
        <v>2</v>
      </c>
      <c r="B7">
        <v>28861</v>
      </c>
      <c r="C7" t="s">
        <v>112</v>
      </c>
      <c r="D7">
        <v>1</v>
      </c>
      <c r="E7" s="1">
        <v>6250</v>
      </c>
      <c r="F7">
        <v>0</v>
      </c>
      <c r="G7">
        <v>0</v>
      </c>
      <c r="H7" s="1">
        <v>6250</v>
      </c>
    </row>
    <row r="9" spans="1:8" x14ac:dyDescent="0.25">
      <c r="A9" t="s">
        <v>41</v>
      </c>
      <c r="B9" t="s">
        <v>32</v>
      </c>
      <c r="C9" s="1">
        <v>6250</v>
      </c>
      <c r="D9" t="s">
        <v>33</v>
      </c>
      <c r="E9" s="1">
        <v>26480.62</v>
      </c>
      <c r="F9" t="s">
        <v>34</v>
      </c>
      <c r="H9" s="2">
        <v>-20230.62</v>
      </c>
    </row>
  </sheetData>
  <mergeCells count="2">
    <mergeCell ref="A1:H1"/>
    <mergeCell ref="A3:H3"/>
  </mergeCells>
  <pageMargins left="0.7" right="0.7" top="0.75" bottom="0.75" header="0.3" footer="0.3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tabColor rgb="FFFF0000"/>
  </sheetPr>
  <dimension ref="A1:H11"/>
  <sheetViews>
    <sheetView workbookViewId="0">
      <selection activeCell="D17" sqref="D17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6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8" x14ac:dyDescent="0.25">
      <c r="A1" s="3" t="s">
        <v>0</v>
      </c>
      <c r="B1" s="3"/>
      <c r="C1" s="3"/>
      <c r="D1" s="3"/>
      <c r="E1" s="3"/>
      <c r="F1" s="3"/>
      <c r="G1" s="3"/>
      <c r="H1" s="3"/>
    </row>
    <row r="3" spans="1:8" x14ac:dyDescent="0.25">
      <c r="A3" s="3" t="s">
        <v>128</v>
      </c>
      <c r="B3" s="3"/>
      <c r="C3" s="3"/>
      <c r="D3" s="3"/>
      <c r="E3" s="3"/>
      <c r="F3" s="3"/>
      <c r="G3" s="3"/>
      <c r="H3" s="3"/>
    </row>
    <row r="5" spans="1:8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</row>
    <row r="6" spans="1:8" x14ac:dyDescent="0.25">
      <c r="A6">
        <v>1</v>
      </c>
      <c r="B6">
        <v>10705</v>
      </c>
      <c r="C6" t="s">
        <v>115</v>
      </c>
      <c r="D6">
        <v>0</v>
      </c>
      <c r="E6">
        <v>0</v>
      </c>
      <c r="F6">
        <v>5</v>
      </c>
      <c r="G6" s="1">
        <v>34709.550000000003</v>
      </c>
      <c r="H6" s="1">
        <v>-34709.550000000003</v>
      </c>
    </row>
    <row r="7" spans="1:8" x14ac:dyDescent="0.25">
      <c r="A7">
        <v>2</v>
      </c>
      <c r="B7">
        <v>11036</v>
      </c>
      <c r="C7" t="s">
        <v>106</v>
      </c>
      <c r="D7">
        <v>0</v>
      </c>
      <c r="E7">
        <v>0</v>
      </c>
      <c r="F7">
        <v>2</v>
      </c>
      <c r="G7" s="1">
        <v>1786.36</v>
      </c>
      <c r="H7" s="1">
        <v>-1786.36</v>
      </c>
    </row>
    <row r="8" spans="1:8" x14ac:dyDescent="0.25">
      <c r="A8">
        <v>3</v>
      </c>
      <c r="B8">
        <v>11039</v>
      </c>
      <c r="C8" t="s">
        <v>109</v>
      </c>
      <c r="D8">
        <v>0</v>
      </c>
      <c r="E8">
        <v>0</v>
      </c>
      <c r="F8">
        <v>6</v>
      </c>
      <c r="G8" s="1">
        <v>12009.4</v>
      </c>
      <c r="H8" s="1">
        <v>-12009.4</v>
      </c>
    </row>
    <row r="9" spans="1:8" x14ac:dyDescent="0.25">
      <c r="A9">
        <v>4</v>
      </c>
      <c r="B9">
        <v>14133</v>
      </c>
      <c r="C9" t="s">
        <v>111</v>
      </c>
      <c r="D9">
        <v>0</v>
      </c>
      <c r="E9">
        <v>0</v>
      </c>
      <c r="F9">
        <v>1</v>
      </c>
      <c r="G9" s="1">
        <v>6250</v>
      </c>
      <c r="H9" s="1">
        <v>-6250</v>
      </c>
    </row>
    <row r="11" spans="1:8" x14ac:dyDescent="0.25">
      <c r="A11" t="s">
        <v>44</v>
      </c>
      <c r="B11" t="s">
        <v>32</v>
      </c>
      <c r="C11">
        <v>0</v>
      </c>
      <c r="D11" t="s">
        <v>33</v>
      </c>
      <c r="E11" s="1">
        <v>54755.31</v>
      </c>
      <c r="F11" t="s">
        <v>34</v>
      </c>
      <c r="H11" s="2">
        <v>-54755.31</v>
      </c>
    </row>
  </sheetData>
  <mergeCells count="2">
    <mergeCell ref="A1:H1"/>
    <mergeCell ref="A3:H3"/>
  </mergeCells>
  <pageMargins left="0.7" right="0.7" top="0.75" bottom="0.75" header="0.3" footer="0.3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topLeftCell="A5" workbookViewId="0">
      <selection activeCell="C11" sqref="C11"/>
    </sheetView>
  </sheetViews>
  <sheetFormatPr defaultRowHeight="13.8" x14ac:dyDescent="0.25"/>
  <cols>
    <col min="1" max="1" width="13.8984375" bestFit="1" customWidth="1"/>
    <col min="2" max="2" width="8.19921875" bestFit="1" customWidth="1"/>
    <col min="3" max="3" width="33.0976562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10.09765625" bestFit="1" customWidth="1"/>
  </cols>
  <sheetData>
    <row r="1" spans="1:9" x14ac:dyDescent="0.25">
      <c r="A1" s="3" t="s">
        <v>0</v>
      </c>
      <c r="B1" s="3"/>
      <c r="C1" s="3"/>
      <c r="D1" s="3"/>
      <c r="E1" s="3"/>
      <c r="F1" s="3"/>
      <c r="G1" s="3"/>
      <c r="H1" s="3"/>
      <c r="I1" s="3"/>
    </row>
    <row r="3" spans="1:9" x14ac:dyDescent="0.25">
      <c r="A3" s="3" t="s">
        <v>1</v>
      </c>
      <c r="B3" s="3"/>
      <c r="C3" s="3"/>
      <c r="D3" s="3"/>
      <c r="E3" s="3"/>
      <c r="F3" s="3"/>
      <c r="G3" s="3"/>
      <c r="H3" s="3"/>
      <c r="I3" s="3"/>
    </row>
    <row r="5" spans="1:9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</row>
    <row r="6" spans="1:9" x14ac:dyDescent="0.25">
      <c r="A6">
        <v>1</v>
      </c>
      <c r="B6">
        <v>10671</v>
      </c>
      <c r="C6" t="s">
        <v>10</v>
      </c>
      <c r="D6">
        <v>1</v>
      </c>
      <c r="E6" s="1">
        <v>11250</v>
      </c>
      <c r="F6">
        <v>0</v>
      </c>
      <c r="G6">
        <v>0</v>
      </c>
      <c r="H6" s="1">
        <v>11250</v>
      </c>
    </row>
    <row r="7" spans="1:9" x14ac:dyDescent="0.25">
      <c r="A7">
        <v>2</v>
      </c>
      <c r="B7">
        <v>10704</v>
      </c>
      <c r="C7" t="s">
        <v>11</v>
      </c>
      <c r="D7">
        <v>1</v>
      </c>
      <c r="E7" s="1">
        <v>2000.47</v>
      </c>
      <c r="F7">
        <v>0</v>
      </c>
      <c r="G7">
        <v>0</v>
      </c>
      <c r="H7" s="1">
        <v>2000.47</v>
      </c>
    </row>
    <row r="8" spans="1:9" x14ac:dyDescent="0.25">
      <c r="A8">
        <v>3</v>
      </c>
      <c r="B8">
        <v>10711</v>
      </c>
      <c r="C8" t="s">
        <v>12</v>
      </c>
      <c r="D8">
        <v>5</v>
      </c>
      <c r="E8" s="1">
        <v>31530.1</v>
      </c>
      <c r="F8">
        <v>0</v>
      </c>
      <c r="G8">
        <v>0</v>
      </c>
      <c r="H8" s="1">
        <v>31530.1</v>
      </c>
    </row>
    <row r="9" spans="1:9" x14ac:dyDescent="0.25">
      <c r="A9">
        <v>4</v>
      </c>
      <c r="B9">
        <v>11040</v>
      </c>
      <c r="C9" t="s">
        <v>13</v>
      </c>
      <c r="D9">
        <v>35</v>
      </c>
      <c r="E9" s="1">
        <v>102909</v>
      </c>
      <c r="F9">
        <v>0</v>
      </c>
      <c r="G9">
        <v>0</v>
      </c>
      <c r="H9" s="1">
        <v>102909</v>
      </c>
    </row>
    <row r="10" spans="1:9" x14ac:dyDescent="0.25">
      <c r="A10">
        <v>5</v>
      </c>
      <c r="B10">
        <v>11089</v>
      </c>
      <c r="C10" t="s">
        <v>14</v>
      </c>
      <c r="D10">
        <v>11</v>
      </c>
      <c r="E10" s="1">
        <v>18659.830000000002</v>
      </c>
      <c r="F10">
        <v>0</v>
      </c>
      <c r="G10">
        <v>0</v>
      </c>
      <c r="H10" s="1">
        <v>18659.830000000002</v>
      </c>
    </row>
    <row r="11" spans="1:9" x14ac:dyDescent="0.25">
      <c r="A11">
        <v>6</v>
      </c>
      <c r="B11">
        <v>11090</v>
      </c>
      <c r="C11" t="s">
        <v>15</v>
      </c>
      <c r="D11">
        <v>11</v>
      </c>
      <c r="E11" s="1">
        <v>27960.5</v>
      </c>
      <c r="F11">
        <v>0</v>
      </c>
      <c r="G11">
        <v>0</v>
      </c>
      <c r="H11" s="1">
        <v>27960.5</v>
      </c>
    </row>
    <row r="12" spans="1:9" x14ac:dyDescent="0.25">
      <c r="A12">
        <v>7</v>
      </c>
      <c r="B12">
        <v>11091</v>
      </c>
      <c r="C12" t="s">
        <v>16</v>
      </c>
      <c r="D12">
        <v>5</v>
      </c>
      <c r="E12" s="1">
        <v>17306.900000000001</v>
      </c>
      <c r="F12">
        <v>0</v>
      </c>
      <c r="G12">
        <v>0</v>
      </c>
      <c r="H12" s="1">
        <v>17306.900000000001</v>
      </c>
    </row>
    <row r="13" spans="1:9" x14ac:dyDescent="0.25">
      <c r="A13">
        <v>8</v>
      </c>
      <c r="B13">
        <v>11092</v>
      </c>
      <c r="C13" t="s">
        <v>17</v>
      </c>
      <c r="D13">
        <v>2</v>
      </c>
      <c r="E13" s="1">
        <v>8624.2000000000007</v>
      </c>
      <c r="F13">
        <v>0</v>
      </c>
      <c r="G13">
        <v>0</v>
      </c>
      <c r="H13" s="1">
        <v>8624.2000000000007</v>
      </c>
    </row>
    <row r="14" spans="1:9" x14ac:dyDescent="0.25">
      <c r="A14">
        <v>9</v>
      </c>
      <c r="B14">
        <v>11093</v>
      </c>
      <c r="C14" t="s">
        <v>18</v>
      </c>
      <c r="D14">
        <v>12</v>
      </c>
      <c r="E14" s="1">
        <v>47590.26</v>
      </c>
      <c r="F14">
        <v>0</v>
      </c>
      <c r="G14">
        <v>0</v>
      </c>
      <c r="H14" s="1">
        <v>47590.26</v>
      </c>
    </row>
    <row r="15" spans="1:9" x14ac:dyDescent="0.25">
      <c r="A15">
        <v>10</v>
      </c>
      <c r="B15">
        <v>11094</v>
      </c>
      <c r="C15" t="s">
        <v>19</v>
      </c>
      <c r="D15">
        <v>7</v>
      </c>
      <c r="E15" s="1">
        <v>21875.75</v>
      </c>
      <c r="F15">
        <v>0</v>
      </c>
      <c r="G15">
        <v>0</v>
      </c>
      <c r="H15" s="1">
        <v>21875.75</v>
      </c>
    </row>
    <row r="16" spans="1:9" x14ac:dyDescent="0.25">
      <c r="A16">
        <v>11</v>
      </c>
      <c r="B16">
        <v>11096</v>
      </c>
      <c r="C16" t="s">
        <v>20</v>
      </c>
      <c r="D16">
        <v>2</v>
      </c>
      <c r="E16" s="1">
        <v>5364.14</v>
      </c>
      <c r="F16">
        <v>0</v>
      </c>
      <c r="G16">
        <v>0</v>
      </c>
      <c r="H16" s="1">
        <v>5364.14</v>
      </c>
    </row>
    <row r="17" spans="1:8" x14ac:dyDescent="0.25">
      <c r="A17">
        <v>12</v>
      </c>
      <c r="B17">
        <v>11097</v>
      </c>
      <c r="C17" t="s">
        <v>21</v>
      </c>
      <c r="D17">
        <v>5</v>
      </c>
      <c r="E17" s="1">
        <v>7062</v>
      </c>
      <c r="F17">
        <v>0</v>
      </c>
      <c r="G17">
        <v>0</v>
      </c>
      <c r="H17" s="1">
        <v>7062</v>
      </c>
    </row>
    <row r="18" spans="1:8" x14ac:dyDescent="0.25">
      <c r="A18">
        <v>13</v>
      </c>
      <c r="B18">
        <v>11098</v>
      </c>
      <c r="C18" t="s">
        <v>22</v>
      </c>
      <c r="D18">
        <v>10</v>
      </c>
      <c r="E18" s="1">
        <v>22674.25</v>
      </c>
      <c r="F18">
        <v>0</v>
      </c>
      <c r="G18">
        <v>0</v>
      </c>
      <c r="H18" s="1">
        <v>22674.25</v>
      </c>
    </row>
    <row r="19" spans="1:8" x14ac:dyDescent="0.25">
      <c r="A19">
        <v>14</v>
      </c>
      <c r="B19">
        <v>11099</v>
      </c>
      <c r="C19" t="s">
        <v>23</v>
      </c>
      <c r="D19">
        <v>1</v>
      </c>
      <c r="E19" s="1">
        <v>2724</v>
      </c>
      <c r="F19">
        <v>0</v>
      </c>
      <c r="G19">
        <v>0</v>
      </c>
      <c r="H19" s="1">
        <v>2724</v>
      </c>
    </row>
    <row r="20" spans="1:8" x14ac:dyDescent="0.25">
      <c r="A20">
        <v>15</v>
      </c>
      <c r="B20">
        <v>11100</v>
      </c>
      <c r="C20" t="s">
        <v>24</v>
      </c>
      <c r="D20">
        <v>3</v>
      </c>
      <c r="E20" s="1">
        <v>8365.5</v>
      </c>
      <c r="F20">
        <v>0</v>
      </c>
      <c r="G20">
        <v>0</v>
      </c>
      <c r="H20" s="1">
        <v>8365.5</v>
      </c>
    </row>
    <row r="21" spans="1:8" x14ac:dyDescent="0.25">
      <c r="A21">
        <v>16</v>
      </c>
      <c r="B21">
        <v>11101</v>
      </c>
      <c r="C21" t="s">
        <v>25</v>
      </c>
      <c r="D21">
        <v>21</v>
      </c>
      <c r="E21" s="1">
        <v>80968.850000000006</v>
      </c>
      <c r="F21">
        <v>0</v>
      </c>
      <c r="G21">
        <v>0</v>
      </c>
      <c r="H21" s="1">
        <v>80968.850000000006</v>
      </c>
    </row>
    <row r="22" spans="1:8" x14ac:dyDescent="0.25">
      <c r="A22">
        <v>17</v>
      </c>
      <c r="B22">
        <v>11102</v>
      </c>
      <c r="C22" t="s">
        <v>26</v>
      </c>
      <c r="D22">
        <v>1</v>
      </c>
      <c r="E22">
        <v>749</v>
      </c>
      <c r="F22">
        <v>0</v>
      </c>
      <c r="G22">
        <v>0</v>
      </c>
      <c r="H22">
        <v>749</v>
      </c>
    </row>
    <row r="23" spans="1:8" x14ac:dyDescent="0.25">
      <c r="A23">
        <v>18</v>
      </c>
      <c r="B23">
        <v>11103</v>
      </c>
      <c r="C23" t="s">
        <v>27</v>
      </c>
      <c r="D23">
        <v>16</v>
      </c>
      <c r="E23" s="1">
        <v>55761.8</v>
      </c>
      <c r="F23">
        <v>0</v>
      </c>
      <c r="G23">
        <v>0</v>
      </c>
      <c r="H23" s="1">
        <v>55761.8</v>
      </c>
    </row>
    <row r="24" spans="1:8" x14ac:dyDescent="0.25">
      <c r="A24">
        <v>19</v>
      </c>
      <c r="B24">
        <v>11450</v>
      </c>
      <c r="C24" t="s">
        <v>28</v>
      </c>
      <c r="D24">
        <v>14</v>
      </c>
      <c r="E24" s="1">
        <v>55733.5</v>
      </c>
      <c r="F24">
        <v>0</v>
      </c>
      <c r="G24">
        <v>0</v>
      </c>
      <c r="H24" s="1">
        <v>55733.5</v>
      </c>
    </row>
    <row r="25" spans="1:8" x14ac:dyDescent="0.25">
      <c r="A25">
        <v>20</v>
      </c>
      <c r="B25">
        <v>21323</v>
      </c>
      <c r="C25" t="s">
        <v>29</v>
      </c>
      <c r="D25">
        <v>14</v>
      </c>
      <c r="E25" s="1">
        <v>55281.06</v>
      </c>
      <c r="F25">
        <v>0</v>
      </c>
      <c r="G25">
        <v>0</v>
      </c>
      <c r="H25" s="1">
        <v>55281.06</v>
      </c>
    </row>
    <row r="26" spans="1:8" x14ac:dyDescent="0.25">
      <c r="A26">
        <v>21</v>
      </c>
      <c r="B26">
        <v>11095</v>
      </c>
      <c r="C26" t="s">
        <v>30</v>
      </c>
      <c r="D26">
        <v>18</v>
      </c>
      <c r="E26" s="1">
        <v>51610.52</v>
      </c>
      <c r="F26">
        <v>1</v>
      </c>
      <c r="G26" s="1">
        <v>2700</v>
      </c>
      <c r="H26" s="1">
        <v>48910.52</v>
      </c>
    </row>
    <row r="28" spans="1:8" x14ac:dyDescent="0.25">
      <c r="A28" t="s">
        <v>31</v>
      </c>
      <c r="B28" t="s">
        <v>32</v>
      </c>
      <c r="C28" s="1">
        <v>636001.63</v>
      </c>
      <c r="D28" t="s">
        <v>33</v>
      </c>
      <c r="E28" s="1">
        <v>2700</v>
      </c>
      <c r="F28" t="s">
        <v>34</v>
      </c>
      <c r="G28" s="1">
        <v>633301.63</v>
      </c>
    </row>
  </sheetData>
  <mergeCells count="2">
    <mergeCell ref="A1:I1"/>
    <mergeCell ref="A3:I3"/>
  </mergeCell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"/>
  <sheetViews>
    <sheetView workbookViewId="0">
      <selection activeCell="E19" sqref="E18:E19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9.898437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9" x14ac:dyDescent="0.25">
      <c r="A1" s="3" t="s">
        <v>0</v>
      </c>
      <c r="B1" s="3"/>
      <c r="C1" s="3"/>
      <c r="D1" s="3"/>
      <c r="E1" s="3"/>
      <c r="F1" s="3"/>
      <c r="G1" s="3"/>
      <c r="H1" s="3"/>
      <c r="I1" s="3"/>
    </row>
    <row r="3" spans="1:9" x14ac:dyDescent="0.25">
      <c r="A3" s="3" t="s">
        <v>35</v>
      </c>
      <c r="B3" s="3"/>
      <c r="C3" s="3"/>
      <c r="D3" s="3"/>
      <c r="E3" s="3"/>
      <c r="F3" s="3"/>
      <c r="G3" s="3"/>
      <c r="H3" s="3"/>
      <c r="I3" s="3"/>
    </row>
    <row r="5" spans="1:9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</row>
    <row r="6" spans="1:9" x14ac:dyDescent="0.25">
      <c r="A6">
        <v>1</v>
      </c>
      <c r="B6">
        <v>10710</v>
      </c>
      <c r="C6" t="s">
        <v>36</v>
      </c>
      <c r="D6">
        <v>0</v>
      </c>
      <c r="E6">
        <v>0</v>
      </c>
      <c r="F6">
        <v>11</v>
      </c>
      <c r="G6" s="1">
        <v>18659.830000000002</v>
      </c>
      <c r="H6" s="1">
        <v>-18659.830000000002</v>
      </c>
    </row>
    <row r="8" spans="1:9" x14ac:dyDescent="0.25">
      <c r="A8" t="s">
        <v>37</v>
      </c>
      <c r="B8" t="s">
        <v>32</v>
      </c>
      <c r="C8">
        <v>0</v>
      </c>
      <c r="D8" t="s">
        <v>33</v>
      </c>
      <c r="E8" s="1">
        <v>18659.830000000002</v>
      </c>
      <c r="F8" t="s">
        <v>34</v>
      </c>
      <c r="G8" s="1">
        <v>-18659.830000000002</v>
      </c>
    </row>
  </sheetData>
  <mergeCells count="2">
    <mergeCell ref="A1:I1"/>
    <mergeCell ref="A3:I3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8"/>
  <sheetViews>
    <sheetView workbookViewId="0">
      <selection activeCell="F17" sqref="F16:F17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9.898437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8" x14ac:dyDescent="0.25">
      <c r="A1" s="3" t="s">
        <v>0</v>
      </c>
      <c r="B1" s="3"/>
      <c r="C1" s="3"/>
      <c r="D1" s="3"/>
      <c r="E1" s="3"/>
      <c r="F1" s="3"/>
      <c r="G1" s="3"/>
      <c r="H1" s="3"/>
    </row>
    <row r="3" spans="1:8" x14ac:dyDescent="0.25">
      <c r="A3" s="3" t="s">
        <v>38</v>
      </c>
      <c r="B3" s="3"/>
      <c r="C3" s="3"/>
      <c r="D3" s="3"/>
      <c r="E3" s="3"/>
      <c r="F3" s="3"/>
      <c r="G3" s="3"/>
      <c r="H3" s="3"/>
    </row>
    <row r="5" spans="1:8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</row>
    <row r="6" spans="1:8" x14ac:dyDescent="0.25">
      <c r="A6">
        <v>1</v>
      </c>
      <c r="B6">
        <v>10710</v>
      </c>
      <c r="C6" t="s">
        <v>36</v>
      </c>
      <c r="D6">
        <v>0</v>
      </c>
      <c r="E6">
        <v>0</v>
      </c>
      <c r="F6">
        <v>11</v>
      </c>
      <c r="G6" s="1">
        <v>27960.5</v>
      </c>
      <c r="H6" s="1">
        <v>-27960.5</v>
      </c>
    </row>
    <row r="8" spans="1:8" x14ac:dyDescent="0.25">
      <c r="A8" t="s">
        <v>37</v>
      </c>
      <c r="B8" t="s">
        <v>32</v>
      </c>
      <c r="C8">
        <v>0</v>
      </c>
      <c r="D8" t="s">
        <v>33</v>
      </c>
      <c r="E8" s="1">
        <v>27960.5</v>
      </c>
      <c r="F8" t="s">
        <v>34</v>
      </c>
      <c r="G8" s="1">
        <v>-27960.5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8"/>
  <sheetViews>
    <sheetView workbookViewId="0">
      <selection activeCell="F20" sqref="F20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9.898437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10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3" spans="1:10" x14ac:dyDescent="0.25">
      <c r="A3" s="3" t="s">
        <v>39</v>
      </c>
      <c r="B3" s="3"/>
      <c r="C3" s="3"/>
      <c r="D3" s="3"/>
      <c r="E3" s="3"/>
      <c r="F3" s="3"/>
      <c r="G3" s="3"/>
      <c r="H3" s="3"/>
      <c r="I3" s="3"/>
      <c r="J3" s="3"/>
    </row>
    <row r="5" spans="1:10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</row>
    <row r="6" spans="1:10" x14ac:dyDescent="0.25">
      <c r="A6">
        <v>1</v>
      </c>
      <c r="B6">
        <v>10710</v>
      </c>
      <c r="C6" t="s">
        <v>36</v>
      </c>
      <c r="D6">
        <v>0</v>
      </c>
      <c r="E6">
        <v>0</v>
      </c>
      <c r="F6">
        <v>5</v>
      </c>
      <c r="G6" s="1">
        <v>17306.900000000001</v>
      </c>
      <c r="H6" s="1">
        <v>-17306.900000000001</v>
      </c>
    </row>
    <row r="8" spans="1:10" x14ac:dyDescent="0.25">
      <c r="A8" t="s">
        <v>37</v>
      </c>
      <c r="B8" t="s">
        <v>32</v>
      </c>
      <c r="C8">
        <v>0</v>
      </c>
      <c r="D8" t="s">
        <v>33</v>
      </c>
      <c r="E8" s="1">
        <v>17306.900000000001</v>
      </c>
      <c r="F8" t="s">
        <v>34</v>
      </c>
      <c r="G8" s="1">
        <v>-17306.900000000001</v>
      </c>
    </row>
  </sheetData>
  <mergeCells count="2">
    <mergeCell ref="A1:J1"/>
    <mergeCell ref="A3:J3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9"/>
  <sheetViews>
    <sheetView workbookViewId="0">
      <selection activeCell="C11" sqref="C11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33.0976562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8.69921875" bestFit="1" customWidth="1"/>
  </cols>
  <sheetData>
    <row r="1" spans="1:8" x14ac:dyDescent="0.25">
      <c r="A1" s="3" t="s">
        <v>0</v>
      </c>
      <c r="B1" s="3"/>
      <c r="C1" s="3"/>
      <c r="D1" s="3"/>
      <c r="E1" s="3"/>
      <c r="F1" s="3"/>
      <c r="G1" s="3"/>
      <c r="H1" s="3"/>
    </row>
    <row r="3" spans="1:8" x14ac:dyDescent="0.25">
      <c r="A3" s="3" t="s">
        <v>40</v>
      </c>
      <c r="B3" s="3"/>
      <c r="C3" s="3"/>
      <c r="D3" s="3"/>
      <c r="E3" s="3"/>
      <c r="F3" s="3"/>
      <c r="G3" s="3"/>
      <c r="H3" s="3"/>
    </row>
    <row r="5" spans="1:8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</row>
    <row r="6" spans="1:8" x14ac:dyDescent="0.25">
      <c r="A6">
        <v>1</v>
      </c>
      <c r="B6">
        <v>10710</v>
      </c>
      <c r="C6" t="s">
        <v>36</v>
      </c>
      <c r="D6">
        <v>0</v>
      </c>
      <c r="E6">
        <v>0</v>
      </c>
      <c r="F6">
        <v>2</v>
      </c>
      <c r="G6" s="1">
        <v>8624.2000000000007</v>
      </c>
      <c r="H6" s="1">
        <v>-8624.2000000000007</v>
      </c>
    </row>
    <row r="7" spans="1:8" x14ac:dyDescent="0.25">
      <c r="A7">
        <v>2</v>
      </c>
      <c r="B7">
        <v>11450</v>
      </c>
      <c r="C7" t="s">
        <v>28</v>
      </c>
      <c r="D7">
        <v>0</v>
      </c>
      <c r="E7">
        <v>0</v>
      </c>
      <c r="F7">
        <v>1</v>
      </c>
      <c r="G7" s="1">
        <v>9500</v>
      </c>
      <c r="H7" s="1">
        <v>-9500</v>
      </c>
    </row>
    <row r="9" spans="1:8" x14ac:dyDescent="0.25">
      <c r="A9" t="s">
        <v>41</v>
      </c>
      <c r="B9" t="s">
        <v>32</v>
      </c>
      <c r="C9">
        <v>0</v>
      </c>
      <c r="D9" t="s">
        <v>33</v>
      </c>
      <c r="E9" s="1">
        <v>18124.2</v>
      </c>
      <c r="F9" t="s">
        <v>34</v>
      </c>
      <c r="G9" s="1">
        <v>-18124.2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8"/>
  <sheetViews>
    <sheetView workbookViewId="0">
      <selection activeCell="K12" sqref="K12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6.5976562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8.69921875" bestFit="1" customWidth="1"/>
  </cols>
  <sheetData>
    <row r="1" spans="1:9" x14ac:dyDescent="0.25">
      <c r="A1" s="3" t="s">
        <v>0</v>
      </c>
      <c r="B1" s="3"/>
      <c r="C1" s="3"/>
      <c r="D1" s="3"/>
      <c r="E1" s="3"/>
      <c r="F1" s="3"/>
      <c r="G1" s="3"/>
      <c r="H1" s="3"/>
      <c r="I1" s="3"/>
    </row>
    <row r="3" spans="1:9" x14ac:dyDescent="0.25">
      <c r="A3" s="3" t="s">
        <v>72</v>
      </c>
      <c r="B3" s="3"/>
      <c r="C3" s="3"/>
      <c r="D3" s="3"/>
      <c r="E3" s="3"/>
      <c r="F3" s="3"/>
      <c r="G3" s="3"/>
      <c r="H3" s="3"/>
      <c r="I3" s="3"/>
    </row>
    <row r="5" spans="1:9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</row>
    <row r="6" spans="1:9" x14ac:dyDescent="0.25">
      <c r="A6">
        <v>1</v>
      </c>
      <c r="B6">
        <v>10711</v>
      </c>
      <c r="C6" t="s">
        <v>12</v>
      </c>
      <c r="D6">
        <v>0</v>
      </c>
      <c r="E6">
        <v>0</v>
      </c>
      <c r="F6">
        <v>6</v>
      </c>
      <c r="G6" s="1">
        <v>4118.59</v>
      </c>
      <c r="H6" s="1">
        <v>-4118.59</v>
      </c>
    </row>
    <row r="8" spans="1:9" x14ac:dyDescent="0.25">
      <c r="A8" t="s">
        <v>37</v>
      </c>
      <c r="B8" t="s">
        <v>32</v>
      </c>
      <c r="C8">
        <v>0</v>
      </c>
      <c r="D8" t="s">
        <v>33</v>
      </c>
      <c r="E8" s="1">
        <v>4118.59</v>
      </c>
      <c r="F8" t="s">
        <v>34</v>
      </c>
      <c r="G8" s="1">
        <v>-4118.59</v>
      </c>
    </row>
  </sheetData>
  <mergeCells count="2">
    <mergeCell ref="A1:I1"/>
    <mergeCell ref="A3:I3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9"/>
  <sheetViews>
    <sheetView workbookViewId="0">
      <selection activeCell="F21" sqref="F19:F21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33.0976562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9" x14ac:dyDescent="0.25">
      <c r="A1" s="3" t="s">
        <v>0</v>
      </c>
      <c r="B1" s="3"/>
      <c r="C1" s="3"/>
      <c r="D1" s="3"/>
      <c r="E1" s="3"/>
      <c r="F1" s="3"/>
      <c r="G1" s="3"/>
      <c r="H1" s="3"/>
      <c r="I1" s="3"/>
    </row>
    <row r="3" spans="1:9" x14ac:dyDescent="0.25">
      <c r="A3" s="3" t="s">
        <v>42</v>
      </c>
      <c r="B3" s="3"/>
      <c r="C3" s="3"/>
      <c r="D3" s="3"/>
      <c r="E3" s="3"/>
      <c r="F3" s="3"/>
      <c r="G3" s="3"/>
      <c r="H3" s="3"/>
      <c r="I3" s="3"/>
    </row>
    <row r="5" spans="1:9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</row>
    <row r="6" spans="1:9" x14ac:dyDescent="0.25">
      <c r="A6">
        <v>1</v>
      </c>
      <c r="B6">
        <v>10710</v>
      </c>
      <c r="C6" t="s">
        <v>36</v>
      </c>
      <c r="D6">
        <v>0</v>
      </c>
      <c r="E6">
        <v>0</v>
      </c>
      <c r="F6">
        <v>12</v>
      </c>
      <c r="G6" s="1">
        <v>47590.26</v>
      </c>
      <c r="H6" s="1">
        <v>-47590.26</v>
      </c>
    </row>
    <row r="7" spans="1:9" x14ac:dyDescent="0.25">
      <c r="A7">
        <v>2</v>
      </c>
      <c r="B7">
        <v>11450</v>
      </c>
      <c r="C7" t="s">
        <v>28</v>
      </c>
      <c r="D7">
        <v>0</v>
      </c>
      <c r="E7">
        <v>0</v>
      </c>
      <c r="F7">
        <v>1</v>
      </c>
      <c r="G7">
        <v>740</v>
      </c>
      <c r="H7">
        <v>-740</v>
      </c>
    </row>
    <row r="9" spans="1:9" x14ac:dyDescent="0.25">
      <c r="A9" t="s">
        <v>41</v>
      </c>
      <c r="B9" t="s">
        <v>32</v>
      </c>
      <c r="C9">
        <v>0</v>
      </c>
      <c r="D9" t="s">
        <v>33</v>
      </c>
      <c r="E9" s="1">
        <v>48330.26</v>
      </c>
      <c r="F9" t="s">
        <v>34</v>
      </c>
      <c r="G9" s="1">
        <v>-48330.26</v>
      </c>
    </row>
  </sheetData>
  <mergeCells count="2">
    <mergeCell ref="A3:I3"/>
    <mergeCell ref="A1:I1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8"/>
  <sheetViews>
    <sheetView workbookViewId="0">
      <selection activeCell="F19" sqref="F18:F19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9.898437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9" x14ac:dyDescent="0.25">
      <c r="A1" s="3" t="s">
        <v>0</v>
      </c>
      <c r="B1" s="3"/>
      <c r="C1" s="3"/>
      <c r="D1" s="3"/>
      <c r="E1" s="3"/>
      <c r="F1" s="3"/>
      <c r="G1" s="3"/>
      <c r="H1" s="3"/>
      <c r="I1" s="3"/>
    </row>
    <row r="3" spans="1:9" x14ac:dyDescent="0.25">
      <c r="A3" s="3" t="s">
        <v>56</v>
      </c>
      <c r="B3" s="3"/>
      <c r="C3" s="3"/>
      <c r="D3" s="3"/>
      <c r="E3" s="3"/>
      <c r="F3" s="3"/>
      <c r="G3" s="3"/>
      <c r="H3" s="3"/>
      <c r="I3" s="3"/>
    </row>
    <row r="5" spans="1:9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</row>
    <row r="6" spans="1:9" x14ac:dyDescent="0.25">
      <c r="A6">
        <v>1</v>
      </c>
      <c r="B6">
        <v>10710</v>
      </c>
      <c r="C6" t="s">
        <v>36</v>
      </c>
      <c r="D6">
        <v>0</v>
      </c>
      <c r="E6">
        <v>0</v>
      </c>
      <c r="F6">
        <v>7</v>
      </c>
      <c r="G6" s="1">
        <v>21875.75</v>
      </c>
      <c r="H6" s="1">
        <v>-21875.75</v>
      </c>
    </row>
    <row r="8" spans="1:9" x14ac:dyDescent="0.25">
      <c r="A8" t="s">
        <v>37</v>
      </c>
      <c r="B8" t="s">
        <v>32</v>
      </c>
      <c r="C8">
        <v>0</v>
      </c>
      <c r="D8" t="s">
        <v>33</v>
      </c>
      <c r="E8" s="1">
        <v>21875.75</v>
      </c>
      <c r="F8" t="s">
        <v>34</v>
      </c>
      <c r="G8" s="1">
        <v>-21875.75</v>
      </c>
    </row>
  </sheetData>
  <mergeCells count="2">
    <mergeCell ref="A1:I1"/>
    <mergeCell ref="A3:I3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1"/>
  <sheetViews>
    <sheetView workbookViewId="0">
      <selection activeCell="C13" sqref="C13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33.0976562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9" x14ac:dyDescent="0.25">
      <c r="A1" s="3" t="s">
        <v>0</v>
      </c>
      <c r="B1" s="3"/>
      <c r="C1" s="3"/>
      <c r="D1" s="3"/>
      <c r="E1" s="3"/>
      <c r="F1" s="3"/>
      <c r="G1" s="3"/>
      <c r="H1" s="3"/>
      <c r="I1" s="3"/>
    </row>
    <row r="3" spans="1:9" x14ac:dyDescent="0.25">
      <c r="A3" s="3" t="s">
        <v>43</v>
      </c>
      <c r="B3" s="3"/>
      <c r="C3" s="3"/>
      <c r="D3" s="3"/>
      <c r="E3" s="3"/>
      <c r="F3" s="3"/>
      <c r="G3" s="3"/>
      <c r="H3" s="3"/>
      <c r="I3" s="3"/>
    </row>
    <row r="5" spans="1:9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</row>
    <row r="6" spans="1:9" x14ac:dyDescent="0.25">
      <c r="A6">
        <v>1</v>
      </c>
      <c r="B6">
        <v>11098</v>
      </c>
      <c r="C6" t="s">
        <v>22</v>
      </c>
      <c r="D6">
        <v>4</v>
      </c>
      <c r="E6" s="1">
        <v>14788.42</v>
      </c>
      <c r="F6">
        <v>0</v>
      </c>
      <c r="G6">
        <v>0</v>
      </c>
      <c r="H6" s="1">
        <v>14788.42</v>
      </c>
    </row>
    <row r="7" spans="1:9" x14ac:dyDescent="0.25">
      <c r="A7">
        <v>2</v>
      </c>
      <c r="B7">
        <v>10710</v>
      </c>
      <c r="C7" t="s">
        <v>36</v>
      </c>
      <c r="D7">
        <v>1</v>
      </c>
      <c r="E7" s="1">
        <v>2700</v>
      </c>
      <c r="F7">
        <v>18</v>
      </c>
      <c r="G7" s="1">
        <v>51610.52</v>
      </c>
      <c r="H7" s="1">
        <v>-48910.52</v>
      </c>
    </row>
    <row r="8" spans="1:9" x14ac:dyDescent="0.25">
      <c r="A8">
        <v>3</v>
      </c>
      <c r="B8">
        <v>11097</v>
      </c>
      <c r="C8" t="s">
        <v>21</v>
      </c>
      <c r="D8">
        <v>8</v>
      </c>
      <c r="E8" s="1">
        <v>1294.7</v>
      </c>
      <c r="F8">
        <v>1</v>
      </c>
      <c r="G8">
        <v>960</v>
      </c>
      <c r="H8">
        <v>334.7</v>
      </c>
    </row>
    <row r="9" spans="1:9" x14ac:dyDescent="0.25">
      <c r="A9">
        <v>4</v>
      </c>
      <c r="B9">
        <v>11450</v>
      </c>
      <c r="C9" t="s">
        <v>28</v>
      </c>
      <c r="D9">
        <v>2</v>
      </c>
      <c r="E9" s="1">
        <v>5027.2</v>
      </c>
      <c r="F9">
        <v>1</v>
      </c>
      <c r="G9">
        <v>0</v>
      </c>
      <c r="H9" s="1">
        <v>5027.2</v>
      </c>
    </row>
    <row r="11" spans="1:9" x14ac:dyDescent="0.25">
      <c r="A11" t="s">
        <v>44</v>
      </c>
      <c r="B11" t="s">
        <v>32</v>
      </c>
      <c r="C11" s="1">
        <v>23810.32</v>
      </c>
      <c r="D11" t="s">
        <v>33</v>
      </c>
      <c r="E11" s="1">
        <v>52570.52</v>
      </c>
      <c r="F11" t="s">
        <v>34</v>
      </c>
      <c r="G11" s="1">
        <v>-28760.2</v>
      </c>
    </row>
  </sheetData>
  <mergeCells count="2">
    <mergeCell ref="A1:I1"/>
    <mergeCell ref="A3:I3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9"/>
  <sheetViews>
    <sheetView workbookViewId="0">
      <selection activeCell="A11" sqref="A11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9.898437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8.69921875" bestFit="1" customWidth="1"/>
  </cols>
  <sheetData>
    <row r="1" spans="1:9" x14ac:dyDescent="0.25">
      <c r="A1" s="3" t="s">
        <v>0</v>
      </c>
      <c r="B1" s="3"/>
      <c r="C1" s="3"/>
      <c r="D1" s="3"/>
      <c r="E1" s="3"/>
      <c r="F1" s="3"/>
      <c r="G1" s="3"/>
      <c r="H1" s="3"/>
      <c r="I1" s="3"/>
    </row>
    <row r="3" spans="1:9" x14ac:dyDescent="0.25">
      <c r="A3" s="3" t="s">
        <v>45</v>
      </c>
      <c r="B3" s="3"/>
      <c r="C3" s="3"/>
      <c r="D3" s="3"/>
      <c r="E3" s="3"/>
      <c r="F3" s="3"/>
      <c r="G3" s="3"/>
      <c r="H3" s="3"/>
      <c r="I3" s="3"/>
    </row>
    <row r="5" spans="1:9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</row>
    <row r="6" spans="1:9" x14ac:dyDescent="0.25">
      <c r="A6">
        <v>1</v>
      </c>
      <c r="B6">
        <v>10710</v>
      </c>
      <c r="C6" t="s">
        <v>36</v>
      </c>
      <c r="D6">
        <v>0</v>
      </c>
      <c r="E6">
        <v>0</v>
      </c>
      <c r="F6">
        <v>2</v>
      </c>
      <c r="G6" s="1">
        <v>5364.14</v>
      </c>
      <c r="H6" s="1">
        <v>-5364.14</v>
      </c>
    </row>
    <row r="7" spans="1:9" x14ac:dyDescent="0.25">
      <c r="A7">
        <v>2</v>
      </c>
      <c r="B7">
        <v>11097</v>
      </c>
      <c r="C7" t="s">
        <v>21</v>
      </c>
      <c r="D7">
        <v>3</v>
      </c>
      <c r="E7">
        <v>0</v>
      </c>
      <c r="F7">
        <v>2</v>
      </c>
      <c r="G7">
        <v>599.20000000000005</v>
      </c>
      <c r="H7">
        <v>-599.20000000000005</v>
      </c>
    </row>
    <row r="9" spans="1:9" x14ac:dyDescent="0.25">
      <c r="A9" t="s">
        <v>41</v>
      </c>
      <c r="B9" t="s">
        <v>32</v>
      </c>
      <c r="C9">
        <v>0</v>
      </c>
      <c r="D9" t="s">
        <v>33</v>
      </c>
      <c r="E9" s="1">
        <v>5963.34</v>
      </c>
      <c r="F9" t="s">
        <v>34</v>
      </c>
      <c r="G9" s="1">
        <v>-5963.34</v>
      </c>
    </row>
  </sheetData>
  <mergeCells count="2">
    <mergeCell ref="A1:I1"/>
    <mergeCell ref="A3:I3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A1:I11"/>
  <sheetViews>
    <sheetView workbookViewId="0">
      <selection activeCell="F14" sqref="F14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33.0976562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9" x14ac:dyDescent="0.25">
      <c r="A1" s="3" t="s">
        <v>0</v>
      </c>
      <c r="B1" s="3"/>
      <c r="C1" s="3"/>
      <c r="D1" s="3"/>
      <c r="E1" s="3"/>
      <c r="F1" s="3"/>
      <c r="G1" s="3"/>
      <c r="H1" s="3"/>
      <c r="I1" s="3"/>
    </row>
    <row r="3" spans="1:9" x14ac:dyDescent="0.25">
      <c r="A3" s="3" t="s">
        <v>46</v>
      </c>
      <c r="B3" s="3"/>
      <c r="C3" s="3"/>
      <c r="D3" s="3"/>
      <c r="E3" s="3"/>
      <c r="F3" s="3"/>
      <c r="G3" s="3"/>
      <c r="H3" s="3"/>
      <c r="I3" s="3"/>
    </row>
    <row r="5" spans="1:9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</row>
    <row r="6" spans="1:9" x14ac:dyDescent="0.25">
      <c r="A6">
        <v>1</v>
      </c>
      <c r="B6">
        <v>10710</v>
      </c>
      <c r="C6" t="s">
        <v>36</v>
      </c>
      <c r="D6">
        <v>0</v>
      </c>
      <c r="E6">
        <v>0</v>
      </c>
      <c r="F6">
        <v>5</v>
      </c>
      <c r="G6" s="1">
        <v>7062</v>
      </c>
      <c r="H6" s="1">
        <v>-7062</v>
      </c>
    </row>
    <row r="7" spans="1:9" x14ac:dyDescent="0.25">
      <c r="A7">
        <v>2</v>
      </c>
      <c r="B7">
        <v>11450</v>
      </c>
      <c r="C7" t="s">
        <v>28</v>
      </c>
      <c r="D7">
        <v>0</v>
      </c>
      <c r="E7">
        <v>0</v>
      </c>
      <c r="F7">
        <v>6</v>
      </c>
      <c r="G7" s="1">
        <v>12873.78</v>
      </c>
      <c r="H7" s="1">
        <v>-12873.78</v>
      </c>
    </row>
    <row r="8" spans="1:9" x14ac:dyDescent="0.25">
      <c r="A8">
        <v>3</v>
      </c>
      <c r="B8">
        <v>11095</v>
      </c>
      <c r="C8" t="s">
        <v>30</v>
      </c>
      <c r="D8">
        <v>1</v>
      </c>
      <c r="E8">
        <v>960</v>
      </c>
      <c r="F8">
        <v>8</v>
      </c>
      <c r="G8" s="1">
        <v>1294.7</v>
      </c>
      <c r="H8">
        <v>-334.7</v>
      </c>
    </row>
    <row r="9" spans="1:9" x14ac:dyDescent="0.25">
      <c r="A9">
        <v>4</v>
      </c>
      <c r="B9">
        <v>11096</v>
      </c>
      <c r="C9" t="s">
        <v>20</v>
      </c>
      <c r="D9">
        <v>2</v>
      </c>
      <c r="E9">
        <v>599.20000000000005</v>
      </c>
      <c r="F9">
        <v>3</v>
      </c>
      <c r="G9">
        <v>0</v>
      </c>
      <c r="H9">
        <v>599.20000000000005</v>
      </c>
    </row>
    <row r="11" spans="1:9" x14ac:dyDescent="0.25">
      <c r="A11" t="s">
        <v>44</v>
      </c>
      <c r="B11" t="s">
        <v>32</v>
      </c>
      <c r="C11" s="1">
        <v>1559.2</v>
      </c>
      <c r="D11" t="s">
        <v>33</v>
      </c>
      <c r="E11" s="1">
        <v>21230.48</v>
      </c>
      <c r="F11" t="s">
        <v>34</v>
      </c>
      <c r="H11" s="2">
        <v>-19671.28</v>
      </c>
    </row>
  </sheetData>
  <mergeCells count="2">
    <mergeCell ref="A1:I1"/>
    <mergeCell ref="A3:I3"/>
  </mergeCells>
  <pageMargins left="0.7" right="0.7" top="0.75" bottom="0.75" header="0.3" footer="0.3"/>
  <pageSetup paperSize="9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9"/>
  <sheetViews>
    <sheetView workbookViewId="0">
      <selection activeCell="C14" sqref="C14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9.898437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9" x14ac:dyDescent="0.25">
      <c r="A1" s="3" t="s">
        <v>0</v>
      </c>
      <c r="B1" s="3"/>
      <c r="C1" s="3"/>
      <c r="D1" s="3"/>
      <c r="E1" s="3"/>
      <c r="F1" s="3"/>
      <c r="G1" s="3"/>
      <c r="H1" s="3"/>
      <c r="I1" s="3"/>
    </row>
    <row r="3" spans="1:9" x14ac:dyDescent="0.25">
      <c r="A3" s="3" t="s">
        <v>47</v>
      </c>
      <c r="B3" s="3"/>
      <c r="C3" s="3"/>
      <c r="D3" s="3"/>
      <c r="E3" s="3"/>
      <c r="F3" s="3"/>
      <c r="G3" s="3"/>
      <c r="H3" s="3"/>
      <c r="I3" s="3"/>
    </row>
    <row r="5" spans="1:9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</row>
    <row r="6" spans="1:9" x14ac:dyDescent="0.25">
      <c r="A6">
        <v>1</v>
      </c>
      <c r="B6">
        <v>10710</v>
      </c>
      <c r="C6" t="s">
        <v>36</v>
      </c>
      <c r="D6">
        <v>0</v>
      </c>
      <c r="E6">
        <v>0</v>
      </c>
      <c r="F6">
        <v>10</v>
      </c>
      <c r="G6" s="1">
        <v>22674.25</v>
      </c>
      <c r="H6" s="1">
        <v>-22674.25</v>
      </c>
    </row>
    <row r="7" spans="1:9" x14ac:dyDescent="0.25">
      <c r="A7">
        <v>2</v>
      </c>
      <c r="B7">
        <v>11095</v>
      </c>
      <c r="C7" t="s">
        <v>30</v>
      </c>
      <c r="D7">
        <v>0</v>
      </c>
      <c r="E7">
        <v>0</v>
      </c>
      <c r="F7">
        <v>4</v>
      </c>
      <c r="G7" s="1">
        <v>14788.42</v>
      </c>
      <c r="H7" s="1">
        <v>-14788.42</v>
      </c>
    </row>
    <row r="9" spans="1:9" x14ac:dyDescent="0.25">
      <c r="A9" t="s">
        <v>41</v>
      </c>
      <c r="B9" t="s">
        <v>32</v>
      </c>
      <c r="C9">
        <v>0</v>
      </c>
      <c r="D9" t="s">
        <v>33</v>
      </c>
      <c r="E9" s="1">
        <v>37462.67</v>
      </c>
      <c r="F9" t="s">
        <v>34</v>
      </c>
      <c r="G9" s="1">
        <v>-37462.67</v>
      </c>
    </row>
  </sheetData>
  <mergeCells count="2">
    <mergeCell ref="A1:I1"/>
    <mergeCell ref="A3:I3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</sheetPr>
  <dimension ref="A1:I9"/>
  <sheetViews>
    <sheetView workbookViewId="0">
      <selection activeCell="H9" sqref="H9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33.0976562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9" x14ac:dyDescent="0.25">
      <c r="A1" s="3" t="s">
        <v>0</v>
      </c>
      <c r="B1" s="3"/>
      <c r="C1" s="3"/>
      <c r="D1" s="3"/>
      <c r="E1" s="3"/>
      <c r="F1" s="3"/>
      <c r="G1" s="3"/>
      <c r="H1" s="3"/>
      <c r="I1" s="3"/>
    </row>
    <row r="3" spans="1:9" x14ac:dyDescent="0.25">
      <c r="A3" s="3" t="s">
        <v>48</v>
      </c>
      <c r="B3" s="3"/>
      <c r="C3" s="3"/>
      <c r="D3" s="3"/>
      <c r="E3" s="3"/>
      <c r="F3" s="3"/>
      <c r="G3" s="3"/>
      <c r="H3" s="3"/>
      <c r="I3" s="3"/>
    </row>
    <row r="5" spans="1:9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</row>
    <row r="6" spans="1:9" x14ac:dyDescent="0.25">
      <c r="A6">
        <v>1</v>
      </c>
      <c r="B6">
        <v>10710</v>
      </c>
      <c r="C6" t="s">
        <v>36</v>
      </c>
      <c r="D6">
        <v>0</v>
      </c>
      <c r="E6">
        <v>0</v>
      </c>
      <c r="F6">
        <v>1</v>
      </c>
      <c r="G6" s="1">
        <v>2724</v>
      </c>
      <c r="H6" s="1">
        <v>-2724</v>
      </c>
    </row>
    <row r="7" spans="1:9" x14ac:dyDescent="0.25">
      <c r="A7">
        <v>2</v>
      </c>
      <c r="B7">
        <v>11450</v>
      </c>
      <c r="C7" t="s">
        <v>28</v>
      </c>
      <c r="D7">
        <v>0</v>
      </c>
      <c r="E7">
        <v>0</v>
      </c>
      <c r="F7">
        <v>20</v>
      </c>
      <c r="G7" s="1">
        <v>34802.57</v>
      </c>
      <c r="H7" s="1">
        <v>-34802.57</v>
      </c>
    </row>
    <row r="9" spans="1:9" x14ac:dyDescent="0.25">
      <c r="A9" t="s">
        <v>41</v>
      </c>
      <c r="B9" t="s">
        <v>32</v>
      </c>
      <c r="C9">
        <v>0</v>
      </c>
      <c r="D9" t="s">
        <v>33</v>
      </c>
      <c r="E9" s="1">
        <v>37526.57</v>
      </c>
      <c r="F9" t="s">
        <v>34</v>
      </c>
      <c r="H9" s="2">
        <v>-37526.57</v>
      </c>
    </row>
  </sheetData>
  <mergeCells count="2">
    <mergeCell ref="A1:I1"/>
    <mergeCell ref="A3:I3"/>
  </mergeCells>
  <pageMargins left="0.7" right="0.7" top="0.75" bottom="0.75" header="0.3" footer="0.3"/>
  <pageSetup paperSize="9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8"/>
  <sheetViews>
    <sheetView workbookViewId="0">
      <selection activeCell="C13" sqref="C12:C13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9.898437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8.69921875" bestFit="1" customWidth="1"/>
  </cols>
  <sheetData>
    <row r="1" spans="1:9" x14ac:dyDescent="0.25">
      <c r="A1" s="3" t="s">
        <v>0</v>
      </c>
      <c r="B1" s="3"/>
      <c r="C1" s="3"/>
      <c r="D1" s="3"/>
      <c r="E1" s="3"/>
      <c r="F1" s="3"/>
      <c r="G1" s="3"/>
      <c r="H1" s="3"/>
      <c r="I1" s="3"/>
    </row>
    <row r="3" spans="1:9" x14ac:dyDescent="0.25">
      <c r="A3" s="3" t="s">
        <v>49</v>
      </c>
      <c r="B3" s="3"/>
      <c r="C3" s="3"/>
      <c r="D3" s="3"/>
      <c r="E3" s="3"/>
      <c r="F3" s="3"/>
      <c r="G3" s="3"/>
      <c r="H3" s="3"/>
      <c r="I3" s="3"/>
    </row>
    <row r="5" spans="1:9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</row>
    <row r="6" spans="1:9" x14ac:dyDescent="0.25">
      <c r="A6">
        <v>1</v>
      </c>
      <c r="B6">
        <v>10710</v>
      </c>
      <c r="C6" t="s">
        <v>36</v>
      </c>
      <c r="D6">
        <v>0</v>
      </c>
      <c r="E6">
        <v>0</v>
      </c>
      <c r="F6">
        <v>3</v>
      </c>
      <c r="G6" s="1">
        <v>8365.5</v>
      </c>
      <c r="H6" s="1">
        <v>-8365.5</v>
      </c>
    </row>
    <row r="8" spans="1:9" x14ac:dyDescent="0.25">
      <c r="A8" t="s">
        <v>37</v>
      </c>
      <c r="B8" t="s">
        <v>32</v>
      </c>
      <c r="C8">
        <v>0</v>
      </c>
      <c r="D8" t="s">
        <v>33</v>
      </c>
      <c r="E8" s="1">
        <v>8365.5</v>
      </c>
      <c r="F8" t="s">
        <v>34</v>
      </c>
      <c r="G8" s="1">
        <v>-8365.5</v>
      </c>
    </row>
  </sheetData>
  <mergeCells count="2">
    <mergeCell ref="A3:I3"/>
    <mergeCell ref="A1:I1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8"/>
  <sheetViews>
    <sheetView workbookViewId="0">
      <selection activeCell="C10" sqref="C10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9.898437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9" x14ac:dyDescent="0.25">
      <c r="A1" s="3" t="s">
        <v>0</v>
      </c>
      <c r="B1" s="3"/>
      <c r="C1" s="3"/>
      <c r="D1" s="3"/>
      <c r="E1" s="3"/>
      <c r="F1" s="3"/>
      <c r="G1" s="3"/>
      <c r="H1" s="3"/>
      <c r="I1" s="3"/>
    </row>
    <row r="3" spans="1:9" x14ac:dyDescent="0.25">
      <c r="A3" s="3" t="s">
        <v>50</v>
      </c>
      <c r="B3" s="3"/>
      <c r="C3" s="3"/>
      <c r="D3" s="3"/>
      <c r="E3" s="3"/>
      <c r="F3" s="3"/>
      <c r="G3" s="3"/>
      <c r="H3" s="3"/>
      <c r="I3" s="3"/>
    </row>
    <row r="5" spans="1:9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</row>
    <row r="6" spans="1:9" x14ac:dyDescent="0.25">
      <c r="A6">
        <v>1</v>
      </c>
      <c r="B6">
        <v>10710</v>
      </c>
      <c r="C6" t="s">
        <v>36</v>
      </c>
      <c r="D6">
        <v>0</v>
      </c>
      <c r="E6">
        <v>0</v>
      </c>
      <c r="F6">
        <v>21</v>
      </c>
      <c r="G6" s="1">
        <v>80968.850000000006</v>
      </c>
      <c r="H6" s="1">
        <v>-80968.850000000006</v>
      </c>
    </row>
    <row r="8" spans="1:9" x14ac:dyDescent="0.25">
      <c r="A8" t="s">
        <v>37</v>
      </c>
      <c r="B8" t="s">
        <v>32</v>
      </c>
      <c r="C8">
        <v>0</v>
      </c>
      <c r="D8" t="s">
        <v>33</v>
      </c>
      <c r="E8" s="1">
        <v>80968.850000000006</v>
      </c>
      <c r="F8" t="s">
        <v>34</v>
      </c>
      <c r="G8" s="1">
        <v>-80968.850000000006</v>
      </c>
    </row>
  </sheetData>
  <mergeCells count="2">
    <mergeCell ref="A1:I1"/>
    <mergeCell ref="A3:I3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I9"/>
  <sheetViews>
    <sheetView workbookViewId="0">
      <selection activeCell="H19" sqref="H19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33.0976562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9" x14ac:dyDescent="0.25">
      <c r="A1" s="3" t="s">
        <v>0</v>
      </c>
      <c r="B1" s="3"/>
      <c r="C1" s="3"/>
      <c r="D1" s="3"/>
      <c r="E1" s="3"/>
      <c r="F1" s="3"/>
      <c r="G1" s="3"/>
      <c r="H1" s="3"/>
      <c r="I1" s="3"/>
    </row>
    <row r="3" spans="1:9" x14ac:dyDescent="0.25">
      <c r="A3" s="3" t="s">
        <v>51</v>
      </c>
      <c r="B3" s="3"/>
      <c r="C3" s="3"/>
      <c r="D3" s="3"/>
      <c r="E3" s="3"/>
      <c r="F3" s="3"/>
      <c r="G3" s="3"/>
      <c r="H3" s="3"/>
      <c r="I3" s="3"/>
    </row>
    <row r="5" spans="1:9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</row>
    <row r="6" spans="1:9" x14ac:dyDescent="0.25">
      <c r="A6">
        <v>1</v>
      </c>
      <c r="B6">
        <v>10710</v>
      </c>
      <c r="C6" t="s">
        <v>36</v>
      </c>
      <c r="D6">
        <v>0</v>
      </c>
      <c r="E6">
        <v>0</v>
      </c>
      <c r="F6">
        <v>1</v>
      </c>
      <c r="G6">
        <v>749</v>
      </c>
      <c r="H6">
        <v>-749</v>
      </c>
    </row>
    <row r="7" spans="1:9" x14ac:dyDescent="0.25">
      <c r="A7">
        <v>2</v>
      </c>
      <c r="B7">
        <v>11450</v>
      </c>
      <c r="C7" t="s">
        <v>28</v>
      </c>
      <c r="D7">
        <v>0</v>
      </c>
      <c r="E7">
        <v>0</v>
      </c>
      <c r="F7">
        <v>9</v>
      </c>
      <c r="G7" s="1">
        <v>22641.83</v>
      </c>
      <c r="H7" s="1">
        <v>-22641.83</v>
      </c>
    </row>
    <row r="9" spans="1:9" x14ac:dyDescent="0.25">
      <c r="A9" t="s">
        <v>41</v>
      </c>
      <c r="B9" t="s">
        <v>32</v>
      </c>
      <c r="C9">
        <v>0</v>
      </c>
      <c r="D9" t="s">
        <v>33</v>
      </c>
      <c r="E9" s="1">
        <v>23390.83</v>
      </c>
      <c r="F9" t="s">
        <v>34</v>
      </c>
      <c r="H9" s="2">
        <v>-23390.83</v>
      </c>
    </row>
  </sheetData>
  <mergeCells count="2">
    <mergeCell ref="A1:I1"/>
    <mergeCell ref="A3:I3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0000"/>
  </sheetPr>
  <dimension ref="A1:H8"/>
  <sheetViews>
    <sheetView topLeftCell="G1" workbookViewId="0">
      <selection activeCell="K12" sqref="K12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6.5976562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8" x14ac:dyDescent="0.25">
      <c r="A1" s="3" t="s">
        <v>0</v>
      </c>
      <c r="B1" s="3"/>
      <c r="C1" s="3"/>
      <c r="D1" s="3"/>
      <c r="E1" s="3"/>
      <c r="F1" s="3"/>
      <c r="G1" s="3"/>
      <c r="H1" s="3"/>
    </row>
    <row r="3" spans="1:8" x14ac:dyDescent="0.25">
      <c r="A3" s="3" t="s">
        <v>73</v>
      </c>
      <c r="B3" s="3"/>
      <c r="C3" s="3"/>
      <c r="D3" s="3"/>
      <c r="E3" s="3"/>
      <c r="F3" s="3"/>
      <c r="G3" s="3"/>
      <c r="H3" s="3"/>
    </row>
    <row r="5" spans="1:8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</row>
    <row r="6" spans="1:8" x14ac:dyDescent="0.25">
      <c r="A6">
        <v>1</v>
      </c>
      <c r="B6">
        <v>10711</v>
      </c>
      <c r="C6" t="s">
        <v>12</v>
      </c>
      <c r="D6">
        <v>0</v>
      </c>
      <c r="E6">
        <v>0</v>
      </c>
      <c r="F6">
        <v>11</v>
      </c>
      <c r="G6" s="1">
        <v>15369.45</v>
      </c>
      <c r="H6" s="1">
        <v>-15369.45</v>
      </c>
    </row>
    <row r="8" spans="1:8" x14ac:dyDescent="0.25">
      <c r="A8" t="s">
        <v>37</v>
      </c>
      <c r="B8" t="s">
        <v>32</v>
      </c>
      <c r="C8">
        <v>0</v>
      </c>
      <c r="D8" t="s">
        <v>33</v>
      </c>
      <c r="E8" s="1">
        <v>15369.45</v>
      </c>
      <c r="F8" t="s">
        <v>34</v>
      </c>
      <c r="H8" s="2">
        <v>-15369.45</v>
      </c>
    </row>
  </sheetData>
  <mergeCells count="2">
    <mergeCell ref="A1:H1"/>
    <mergeCell ref="A3:H3"/>
  </mergeCells>
  <pageMargins left="0.7" right="0.7" top="0.75" bottom="0.75" header="0.3" footer="0.3"/>
  <pageSetup paperSize="9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8"/>
  <sheetViews>
    <sheetView workbookViewId="0">
      <selection activeCell="F18" sqref="F18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9.898437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9" x14ac:dyDescent="0.25">
      <c r="A1" s="3" t="s">
        <v>0</v>
      </c>
      <c r="B1" s="3"/>
      <c r="C1" s="3"/>
      <c r="D1" s="3"/>
      <c r="E1" s="3"/>
      <c r="F1" s="3"/>
      <c r="G1" s="3"/>
      <c r="H1" s="3"/>
      <c r="I1" s="3"/>
    </row>
    <row r="3" spans="1:9" x14ac:dyDescent="0.25">
      <c r="A3" s="3" t="s">
        <v>52</v>
      </c>
      <c r="B3" s="3"/>
      <c r="C3" s="3"/>
      <c r="D3" s="3"/>
      <c r="E3" s="3"/>
      <c r="F3" s="3"/>
      <c r="G3" s="3"/>
      <c r="H3" s="3"/>
      <c r="I3" s="3"/>
    </row>
    <row r="5" spans="1:9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</row>
    <row r="6" spans="1:9" x14ac:dyDescent="0.25">
      <c r="A6">
        <v>1</v>
      </c>
      <c r="B6">
        <v>10710</v>
      </c>
      <c r="C6" t="s">
        <v>36</v>
      </c>
      <c r="D6">
        <v>0</v>
      </c>
      <c r="E6">
        <v>0</v>
      </c>
      <c r="F6">
        <v>16</v>
      </c>
      <c r="G6" s="1">
        <v>55761.8</v>
      </c>
      <c r="H6" s="1">
        <v>-55761.8</v>
      </c>
    </row>
    <row r="8" spans="1:9" x14ac:dyDescent="0.25">
      <c r="A8" t="s">
        <v>37</v>
      </c>
      <c r="B8" t="s">
        <v>32</v>
      </c>
      <c r="C8">
        <v>0</v>
      </c>
      <c r="D8" t="s">
        <v>33</v>
      </c>
      <c r="E8" s="1">
        <v>55761.8</v>
      </c>
      <c r="F8" t="s">
        <v>34</v>
      </c>
      <c r="G8" s="1">
        <v>-55761.8</v>
      </c>
    </row>
  </sheetData>
  <mergeCells count="2">
    <mergeCell ref="A1:I1"/>
    <mergeCell ref="A3:I3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0000"/>
  </sheetPr>
  <dimension ref="A1:J16"/>
  <sheetViews>
    <sheetView workbookViewId="0">
      <selection activeCell="C17" sqref="C17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9.898437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10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3" spans="1:10" x14ac:dyDescent="0.25">
      <c r="A3" s="3" t="s">
        <v>53</v>
      </c>
      <c r="B3" s="3"/>
      <c r="C3" s="3"/>
      <c r="D3" s="3"/>
      <c r="E3" s="3"/>
      <c r="F3" s="3"/>
      <c r="G3" s="3"/>
      <c r="H3" s="3"/>
      <c r="I3" s="3"/>
      <c r="J3" s="3"/>
    </row>
    <row r="5" spans="1:10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</row>
    <row r="6" spans="1:10" x14ac:dyDescent="0.25">
      <c r="A6">
        <v>1</v>
      </c>
      <c r="B6">
        <v>10710</v>
      </c>
      <c r="C6" t="s">
        <v>36</v>
      </c>
      <c r="D6">
        <v>0</v>
      </c>
      <c r="E6">
        <v>0</v>
      </c>
      <c r="F6">
        <v>14</v>
      </c>
      <c r="G6" s="1">
        <v>55733.5</v>
      </c>
      <c r="H6" s="1">
        <v>-55733.5</v>
      </c>
    </row>
    <row r="7" spans="1:10" x14ac:dyDescent="0.25">
      <c r="A7">
        <v>2</v>
      </c>
      <c r="B7">
        <v>11092</v>
      </c>
      <c r="C7" t="s">
        <v>17</v>
      </c>
      <c r="D7">
        <v>1</v>
      </c>
      <c r="E7" s="1">
        <v>9500</v>
      </c>
      <c r="F7">
        <v>0</v>
      </c>
      <c r="G7">
        <v>0</v>
      </c>
      <c r="H7" s="1">
        <v>9500</v>
      </c>
    </row>
    <row r="8" spans="1:10" x14ac:dyDescent="0.25">
      <c r="A8">
        <v>3</v>
      </c>
      <c r="B8">
        <v>11093</v>
      </c>
      <c r="C8" t="s">
        <v>18</v>
      </c>
      <c r="D8">
        <v>1</v>
      </c>
      <c r="E8">
        <v>740</v>
      </c>
      <c r="F8">
        <v>0</v>
      </c>
      <c r="G8">
        <v>0</v>
      </c>
      <c r="H8">
        <v>740</v>
      </c>
    </row>
    <row r="9" spans="1:10" x14ac:dyDescent="0.25">
      <c r="A9">
        <v>4</v>
      </c>
      <c r="B9">
        <v>11097</v>
      </c>
      <c r="C9" t="s">
        <v>21</v>
      </c>
      <c r="D9">
        <v>6</v>
      </c>
      <c r="E9" s="1">
        <v>12873.78</v>
      </c>
      <c r="F9">
        <v>0</v>
      </c>
      <c r="G9">
        <v>0</v>
      </c>
      <c r="H9" s="1">
        <v>12873.78</v>
      </c>
    </row>
    <row r="10" spans="1:10" x14ac:dyDescent="0.25">
      <c r="A10">
        <v>5</v>
      </c>
      <c r="B10">
        <v>11099</v>
      </c>
      <c r="C10" t="s">
        <v>23</v>
      </c>
      <c r="D10">
        <v>20</v>
      </c>
      <c r="E10" s="1">
        <v>34802.57</v>
      </c>
      <c r="F10">
        <v>0</v>
      </c>
      <c r="G10">
        <v>0</v>
      </c>
      <c r="H10" s="1">
        <v>34802.57</v>
      </c>
    </row>
    <row r="11" spans="1:10" x14ac:dyDescent="0.25">
      <c r="A11">
        <v>6</v>
      </c>
      <c r="B11">
        <v>11102</v>
      </c>
      <c r="C11" t="s">
        <v>26</v>
      </c>
      <c r="D11">
        <v>9</v>
      </c>
      <c r="E11" s="1">
        <v>22641.83</v>
      </c>
      <c r="F11">
        <v>0</v>
      </c>
      <c r="G11">
        <v>0</v>
      </c>
      <c r="H11" s="1">
        <v>22641.83</v>
      </c>
    </row>
    <row r="12" spans="1:10" x14ac:dyDescent="0.25">
      <c r="A12">
        <v>7</v>
      </c>
      <c r="B12">
        <v>11095</v>
      </c>
      <c r="C12" t="s">
        <v>30</v>
      </c>
      <c r="D12">
        <v>1</v>
      </c>
      <c r="E12">
        <v>0</v>
      </c>
      <c r="F12">
        <v>2</v>
      </c>
      <c r="G12" s="1">
        <v>5027.2</v>
      </c>
      <c r="H12" s="1">
        <v>-5027.2</v>
      </c>
    </row>
    <row r="14" spans="1:10" x14ac:dyDescent="0.25">
      <c r="A14" t="s">
        <v>54</v>
      </c>
      <c r="B14" t="s">
        <v>32</v>
      </c>
      <c r="C14" s="1">
        <v>80558.179999999993</v>
      </c>
      <c r="D14" t="s">
        <v>33</v>
      </c>
      <c r="E14" s="1">
        <v>60760.7</v>
      </c>
      <c r="F14" t="s">
        <v>34</v>
      </c>
      <c r="H14" s="2">
        <v>19797.48</v>
      </c>
    </row>
    <row r="16" spans="1:10" x14ac:dyDescent="0.25">
      <c r="H16" s="1"/>
    </row>
  </sheetData>
  <mergeCells count="2">
    <mergeCell ref="A1:J1"/>
    <mergeCell ref="A3:J3"/>
  </mergeCells>
  <pageMargins left="0.7" right="0.7" top="0.75" bottom="0.75" header="0.3" footer="0.3"/>
  <pageSetup paperSize="9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8"/>
  <sheetViews>
    <sheetView workbookViewId="0">
      <selection activeCell="C13" sqref="C13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9.898437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10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3" spans="1:10" x14ac:dyDescent="0.25">
      <c r="A3" s="3" t="s">
        <v>55</v>
      </c>
      <c r="B3" s="3"/>
      <c r="C3" s="3"/>
      <c r="D3" s="3"/>
      <c r="E3" s="3"/>
      <c r="F3" s="3"/>
      <c r="G3" s="3"/>
      <c r="H3" s="3"/>
      <c r="I3" s="3"/>
      <c r="J3" s="3"/>
    </row>
    <row r="5" spans="1:10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</row>
    <row r="6" spans="1:10" x14ac:dyDescent="0.25">
      <c r="A6">
        <v>1</v>
      </c>
      <c r="B6">
        <v>10710</v>
      </c>
      <c r="C6" t="s">
        <v>36</v>
      </c>
      <c r="D6">
        <v>0</v>
      </c>
      <c r="E6">
        <v>0</v>
      </c>
      <c r="F6">
        <v>14</v>
      </c>
      <c r="G6" s="1">
        <v>55281.06</v>
      </c>
      <c r="H6" s="1">
        <v>-55281.06</v>
      </c>
    </row>
    <row r="8" spans="1:10" x14ac:dyDescent="0.25">
      <c r="A8" t="s">
        <v>37</v>
      </c>
      <c r="B8" t="s">
        <v>32</v>
      </c>
      <c r="C8">
        <v>0</v>
      </c>
      <c r="D8" t="s">
        <v>33</v>
      </c>
      <c r="E8" s="1">
        <v>55281.06</v>
      </c>
      <c r="F8" t="s">
        <v>34</v>
      </c>
      <c r="G8" s="1">
        <v>-55281.06</v>
      </c>
    </row>
  </sheetData>
  <mergeCells count="2">
    <mergeCell ref="A1:J1"/>
    <mergeCell ref="A3:J3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I8"/>
  <sheetViews>
    <sheetView workbookViewId="0">
      <selection activeCell="D16" sqref="D14:D16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9.898437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8.69921875" bestFit="1" customWidth="1"/>
  </cols>
  <sheetData>
    <row r="1" spans="1:9" x14ac:dyDescent="0.25">
      <c r="A1" s="3" t="s">
        <v>0</v>
      </c>
      <c r="B1" s="3"/>
      <c r="C1" s="3"/>
      <c r="D1" s="3"/>
      <c r="E1" s="3"/>
      <c r="F1" s="3"/>
      <c r="G1" s="3"/>
      <c r="H1" s="3"/>
      <c r="I1" s="3"/>
    </row>
    <row r="3" spans="1:9" x14ac:dyDescent="0.25">
      <c r="A3" s="3" t="s">
        <v>82</v>
      </c>
      <c r="B3" s="3"/>
      <c r="C3" s="3"/>
      <c r="D3" s="3"/>
      <c r="E3" s="3"/>
      <c r="F3" s="3"/>
      <c r="G3" s="3"/>
      <c r="H3" s="3"/>
      <c r="I3" s="3"/>
    </row>
    <row r="5" spans="1:9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</row>
    <row r="6" spans="1:9" x14ac:dyDescent="0.25">
      <c r="A6">
        <v>1</v>
      </c>
      <c r="B6">
        <v>10710</v>
      </c>
      <c r="C6" t="s">
        <v>36</v>
      </c>
      <c r="D6">
        <v>0</v>
      </c>
      <c r="E6">
        <v>0</v>
      </c>
      <c r="F6">
        <v>1</v>
      </c>
      <c r="G6" s="1">
        <v>2000.47</v>
      </c>
      <c r="H6" s="1">
        <v>-2000.47</v>
      </c>
    </row>
    <row r="8" spans="1:9" x14ac:dyDescent="0.25">
      <c r="A8" t="s">
        <v>37</v>
      </c>
      <c r="B8" t="s">
        <v>32</v>
      </c>
      <c r="C8">
        <v>0</v>
      </c>
      <c r="D8" t="s">
        <v>33</v>
      </c>
      <c r="E8" s="1">
        <v>2000.47</v>
      </c>
      <c r="F8" t="s">
        <v>34</v>
      </c>
      <c r="G8" s="1">
        <v>-2000.47</v>
      </c>
    </row>
  </sheetData>
  <mergeCells count="2">
    <mergeCell ref="A1:I1"/>
    <mergeCell ref="A3:I3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H8"/>
  <sheetViews>
    <sheetView workbookViewId="0">
      <selection activeCell="F19" sqref="F18:F19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9.898437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8" x14ac:dyDescent="0.25">
      <c r="A1" s="3" t="s">
        <v>0</v>
      </c>
      <c r="B1" s="3"/>
      <c r="C1" s="3"/>
      <c r="D1" s="3"/>
      <c r="E1" s="3"/>
      <c r="F1" s="3"/>
      <c r="G1" s="3"/>
      <c r="H1" s="3"/>
    </row>
    <row r="3" spans="1:8" x14ac:dyDescent="0.25">
      <c r="A3" s="3" t="s">
        <v>81</v>
      </c>
      <c r="B3" s="3"/>
      <c r="C3" s="3"/>
      <c r="D3" s="3"/>
      <c r="E3" s="3"/>
      <c r="F3" s="3"/>
      <c r="G3" s="3"/>
      <c r="H3" s="3"/>
    </row>
    <row r="5" spans="1:8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</row>
    <row r="6" spans="1:8" x14ac:dyDescent="0.25">
      <c r="A6">
        <v>1</v>
      </c>
      <c r="B6">
        <v>10710</v>
      </c>
      <c r="C6" t="s">
        <v>36</v>
      </c>
      <c r="D6">
        <v>0</v>
      </c>
      <c r="E6">
        <v>0</v>
      </c>
      <c r="F6">
        <v>1</v>
      </c>
      <c r="G6" s="1">
        <v>11250</v>
      </c>
      <c r="H6" s="1">
        <v>-11250</v>
      </c>
    </row>
    <row r="8" spans="1:8" x14ac:dyDescent="0.25">
      <c r="A8" t="s">
        <v>37</v>
      </c>
      <c r="B8" t="s">
        <v>32</v>
      </c>
      <c r="C8">
        <v>0</v>
      </c>
      <c r="D8" t="s">
        <v>33</v>
      </c>
      <c r="E8" s="1">
        <v>11250</v>
      </c>
      <c r="F8" t="s">
        <v>34</v>
      </c>
      <c r="G8" s="1">
        <v>-11250</v>
      </c>
    </row>
  </sheetData>
  <mergeCells count="2">
    <mergeCell ref="A1:H1"/>
    <mergeCell ref="A3:H3"/>
  </mergeCells>
  <pageMargins left="0.7" right="0.7" top="0.75" bottom="0.75" header="0.3" footer="0.3"/>
  <pageSetup paperSize="9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0A2A0-A28D-4891-89D6-EC1CA0CE25E0}">
  <dimension ref="A1:I70"/>
  <sheetViews>
    <sheetView tabSelected="1" zoomScale="70" zoomScaleNormal="70" workbookViewId="0">
      <selection activeCell="M51" sqref="M51"/>
    </sheetView>
  </sheetViews>
  <sheetFormatPr defaultRowHeight="16.2" customHeight="1" x14ac:dyDescent="0.25"/>
  <cols>
    <col min="1" max="1" width="5.8984375" style="32" customWidth="1"/>
    <col min="2" max="2" width="10.3984375" style="21" bestFit="1" customWidth="1"/>
    <col min="3" max="3" width="7.19921875" style="21" customWidth="1"/>
    <col min="4" max="4" width="33.3984375" style="21" bestFit="1" customWidth="1"/>
    <col min="5" max="5" width="10.09765625" style="33" bestFit="1" customWidth="1"/>
    <col min="6" max="6" width="14.19921875" style="34" bestFit="1" customWidth="1"/>
    <col min="7" max="7" width="10.09765625" style="33" bestFit="1" customWidth="1"/>
    <col min="8" max="8" width="14.19921875" style="34" bestFit="1" customWidth="1"/>
    <col min="9" max="9" width="12.69921875" style="5" customWidth="1"/>
    <col min="10" max="16384" width="8.796875" style="5"/>
  </cols>
  <sheetData>
    <row r="1" spans="1:9" ht="19.2" customHeight="1" x14ac:dyDescent="0.35">
      <c r="A1" s="4" t="s">
        <v>147</v>
      </c>
      <c r="B1" s="4"/>
      <c r="C1" s="4"/>
      <c r="D1" s="4"/>
      <c r="E1" s="4"/>
      <c r="F1" s="4"/>
      <c r="G1" s="4"/>
      <c r="H1" s="4"/>
      <c r="I1" s="4"/>
    </row>
    <row r="2" spans="1:9" ht="16.2" customHeight="1" x14ac:dyDescent="0.25">
      <c r="A2" s="4" t="s">
        <v>129</v>
      </c>
      <c r="B2" s="4"/>
      <c r="C2" s="4"/>
      <c r="D2" s="4"/>
      <c r="E2" s="4"/>
      <c r="F2" s="4"/>
      <c r="G2" s="4"/>
      <c r="H2" s="4"/>
      <c r="I2" s="4"/>
    </row>
    <row r="3" spans="1:9" ht="16.2" customHeight="1" x14ac:dyDescent="0.25">
      <c r="A3" s="6" t="s">
        <v>130</v>
      </c>
      <c r="B3" s="6"/>
      <c r="C3" s="6"/>
      <c r="D3" s="6"/>
      <c r="E3" s="6"/>
      <c r="F3" s="6"/>
      <c r="G3" s="6"/>
      <c r="H3" s="6"/>
      <c r="I3" s="6"/>
    </row>
    <row r="4" spans="1:9" s="11" customFormat="1" ht="16.2" customHeight="1" x14ac:dyDescent="0.25">
      <c r="A4" s="7" t="s">
        <v>2</v>
      </c>
      <c r="B4" s="8" t="s">
        <v>131</v>
      </c>
      <c r="C4" s="8" t="s">
        <v>132</v>
      </c>
      <c r="D4" s="8" t="s">
        <v>133</v>
      </c>
      <c r="E4" s="7" t="s">
        <v>134</v>
      </c>
      <c r="F4" s="7"/>
      <c r="G4" s="7" t="s">
        <v>135</v>
      </c>
      <c r="H4" s="9"/>
      <c r="I4" s="10" t="s">
        <v>136</v>
      </c>
    </row>
    <row r="5" spans="1:9" s="11" customFormat="1" ht="47.4" customHeight="1" x14ac:dyDescent="0.25">
      <c r="A5" s="7"/>
      <c r="B5" s="8"/>
      <c r="C5" s="8"/>
      <c r="D5" s="8"/>
      <c r="E5" s="12" t="s">
        <v>137</v>
      </c>
      <c r="F5" s="12" t="s">
        <v>138</v>
      </c>
      <c r="G5" s="12" t="s">
        <v>137</v>
      </c>
      <c r="H5" s="13" t="s">
        <v>138</v>
      </c>
      <c r="I5" s="14" t="s">
        <v>139</v>
      </c>
    </row>
    <row r="6" spans="1:9" ht="16.2" customHeight="1" x14ac:dyDescent="0.25">
      <c r="A6" s="15">
        <v>1</v>
      </c>
      <c r="B6" s="16" t="s">
        <v>140</v>
      </c>
      <c r="C6" s="16">
        <v>10711</v>
      </c>
      <c r="D6" s="16" t="s">
        <v>12</v>
      </c>
      <c r="E6" s="17">
        <v>11</v>
      </c>
      <c r="F6" s="18">
        <f>SUM('โรงพยาบาลนครพนม '!E6:E17)</f>
        <v>129880.68</v>
      </c>
      <c r="G6" s="17">
        <v>1</v>
      </c>
      <c r="H6" s="19">
        <f>SUM('โรงพยาบาลนครพนม '!G6:G17)</f>
        <v>31530.1</v>
      </c>
      <c r="I6" s="20">
        <f t="shared" ref="I6:I17" si="0">+F6-H6</f>
        <v>98350.579999999987</v>
      </c>
    </row>
    <row r="7" spans="1:9" ht="16.2" customHeight="1" x14ac:dyDescent="0.25">
      <c r="A7" s="15">
        <v>2</v>
      </c>
      <c r="B7" s="16" t="s">
        <v>140</v>
      </c>
      <c r="C7" s="16">
        <v>11104</v>
      </c>
      <c r="D7" s="21" t="s">
        <v>58</v>
      </c>
      <c r="E7" s="17">
        <v>0</v>
      </c>
      <c r="F7" s="18">
        <v>0</v>
      </c>
      <c r="G7" s="17">
        <v>1</v>
      </c>
      <c r="H7" s="19">
        <f>+โรงพยาบาลปลาปาก!G6</f>
        <v>5364</v>
      </c>
      <c r="I7" s="20">
        <f t="shared" si="0"/>
        <v>-5364</v>
      </c>
    </row>
    <row r="8" spans="1:9" ht="16.2" customHeight="1" x14ac:dyDescent="0.25">
      <c r="A8" s="15">
        <v>3</v>
      </c>
      <c r="B8" s="16" t="s">
        <v>140</v>
      </c>
      <c r="C8" s="16">
        <v>11105</v>
      </c>
      <c r="D8" s="16" t="s">
        <v>59</v>
      </c>
      <c r="E8" s="17">
        <v>0</v>
      </c>
      <c r="F8" s="18">
        <v>0</v>
      </c>
      <c r="G8" s="17">
        <v>1</v>
      </c>
      <c r="H8" s="19">
        <f>+โรงพยาบาลท่าอุเทน!G6</f>
        <v>36352</v>
      </c>
      <c r="I8" s="20">
        <f t="shared" si="0"/>
        <v>-36352</v>
      </c>
    </row>
    <row r="9" spans="1:9" ht="16.2" customHeight="1" x14ac:dyDescent="0.25">
      <c r="A9" s="15">
        <v>4</v>
      </c>
      <c r="B9" s="16" t="s">
        <v>140</v>
      </c>
      <c r="C9" s="16">
        <v>11106</v>
      </c>
      <c r="D9" s="16" t="s">
        <v>60</v>
      </c>
      <c r="E9" s="17">
        <v>0</v>
      </c>
      <c r="F9" s="18">
        <v>0</v>
      </c>
      <c r="G9" s="17">
        <v>1</v>
      </c>
      <c r="H9" s="19">
        <f>+โรงพยาบาลบ้านแพง!G6</f>
        <v>4118.59</v>
      </c>
      <c r="I9" s="20">
        <f t="shared" si="0"/>
        <v>-4118.59</v>
      </c>
    </row>
    <row r="10" spans="1:9" ht="16.2" customHeight="1" x14ac:dyDescent="0.25">
      <c r="A10" s="15">
        <v>5</v>
      </c>
      <c r="B10" s="16" t="s">
        <v>140</v>
      </c>
      <c r="C10" s="16">
        <v>11107</v>
      </c>
      <c r="D10" s="16" t="s">
        <v>61</v>
      </c>
      <c r="E10" s="17">
        <v>0</v>
      </c>
      <c r="F10" s="18">
        <v>0</v>
      </c>
      <c r="G10" s="17">
        <v>1</v>
      </c>
      <c r="H10" s="19">
        <f>+โรงพยาบาลนาทม!G6</f>
        <v>15369.45</v>
      </c>
      <c r="I10" s="20">
        <f t="shared" si="0"/>
        <v>-15369.45</v>
      </c>
    </row>
    <row r="11" spans="1:9" ht="16.2" customHeight="1" x14ac:dyDescent="0.25">
      <c r="A11" s="15">
        <v>6</v>
      </c>
      <c r="B11" s="16" t="s">
        <v>140</v>
      </c>
      <c r="C11" s="16">
        <v>11108</v>
      </c>
      <c r="D11" s="16" t="s">
        <v>62</v>
      </c>
      <c r="E11" s="17">
        <v>0</v>
      </c>
      <c r="F11" s="18">
        <v>0</v>
      </c>
      <c r="G11" s="17">
        <v>2</v>
      </c>
      <c r="H11" s="19">
        <f>SUM(' โรงพยาบาลเรณูนคร '!G6:G7)</f>
        <v>5871.06</v>
      </c>
      <c r="I11" s="20">
        <f t="shared" si="0"/>
        <v>-5871.06</v>
      </c>
    </row>
    <row r="12" spans="1:9" ht="16.2" customHeight="1" x14ac:dyDescent="0.25">
      <c r="A12" s="15">
        <v>7</v>
      </c>
      <c r="B12" s="16" t="s">
        <v>140</v>
      </c>
      <c r="C12" s="16">
        <v>11109</v>
      </c>
      <c r="D12" s="16" t="s">
        <v>63</v>
      </c>
      <c r="E12" s="17">
        <v>0</v>
      </c>
      <c r="F12" s="18">
        <v>0</v>
      </c>
      <c r="G12" s="17">
        <v>1</v>
      </c>
      <c r="H12" s="19">
        <f>+โรงพยาบาลนาแก!G6</f>
        <v>385.2</v>
      </c>
      <c r="I12" s="20">
        <f t="shared" si="0"/>
        <v>-385.2</v>
      </c>
    </row>
    <row r="13" spans="1:9" ht="16.2" customHeight="1" x14ac:dyDescent="0.25">
      <c r="A13" s="15">
        <v>8</v>
      </c>
      <c r="B13" s="16" t="s">
        <v>140</v>
      </c>
      <c r="C13" s="16">
        <v>11110</v>
      </c>
      <c r="D13" s="16" t="s">
        <v>64</v>
      </c>
      <c r="E13" s="17">
        <v>0</v>
      </c>
      <c r="F13" s="18">
        <v>0</v>
      </c>
      <c r="G13" s="17">
        <v>1</v>
      </c>
      <c r="H13" s="19">
        <f>+โรงพยาบาลศรีสงคราม!G6</f>
        <v>7125.85</v>
      </c>
      <c r="I13" s="20">
        <f t="shared" si="0"/>
        <v>-7125.85</v>
      </c>
    </row>
    <row r="14" spans="1:9" ht="16.2" customHeight="1" x14ac:dyDescent="0.25">
      <c r="A14" s="15">
        <v>9</v>
      </c>
      <c r="B14" s="16" t="s">
        <v>140</v>
      </c>
      <c r="C14" s="16">
        <v>11111</v>
      </c>
      <c r="D14" s="16" t="s">
        <v>65</v>
      </c>
      <c r="E14" s="17">
        <v>0</v>
      </c>
      <c r="F14" s="18">
        <v>0</v>
      </c>
      <c r="G14" s="17">
        <v>1</v>
      </c>
      <c r="H14" s="19">
        <f>+โรงพยาบาลนาหว้า!G6</f>
        <v>13249.02</v>
      </c>
      <c r="I14" s="20">
        <f t="shared" si="0"/>
        <v>-13249.02</v>
      </c>
    </row>
    <row r="15" spans="1:9" ht="16.2" customHeight="1" x14ac:dyDescent="0.25">
      <c r="A15" s="15">
        <v>10</v>
      </c>
      <c r="B15" s="16" t="s">
        <v>140</v>
      </c>
      <c r="C15" s="16">
        <v>11112</v>
      </c>
      <c r="D15" s="16" t="s">
        <v>66</v>
      </c>
      <c r="E15" s="17">
        <v>0</v>
      </c>
      <c r="F15" s="18">
        <v>0</v>
      </c>
      <c r="G15" s="17">
        <v>1</v>
      </c>
      <c r="H15" s="19">
        <f>+โรงพยาบาลโพนสวรรค์!G6</f>
        <v>32408.81</v>
      </c>
      <c r="I15" s="20">
        <f t="shared" si="0"/>
        <v>-32408.81</v>
      </c>
    </row>
    <row r="16" spans="1:9" ht="16.2" customHeight="1" x14ac:dyDescent="0.25">
      <c r="A16" s="15">
        <v>11</v>
      </c>
      <c r="B16" s="16" t="s">
        <v>140</v>
      </c>
      <c r="C16" s="16">
        <v>11451</v>
      </c>
      <c r="D16" s="16" t="s">
        <v>67</v>
      </c>
      <c r="E16" s="17">
        <v>1</v>
      </c>
      <c r="F16" s="18">
        <f>+โรงพยาบาลสมเด็จพระยุพราชธาตุพนม!E7</f>
        <v>480</v>
      </c>
      <c r="G16" s="17">
        <v>1</v>
      </c>
      <c r="H16" s="19">
        <f>+โรงพยาบาลสมเด็จพระยุพราชธาตุพนม!G6</f>
        <v>3156</v>
      </c>
      <c r="I16" s="20">
        <f t="shared" si="0"/>
        <v>-2676</v>
      </c>
    </row>
    <row r="17" spans="1:9" ht="16.2" customHeight="1" x14ac:dyDescent="0.25">
      <c r="A17" s="15">
        <v>12</v>
      </c>
      <c r="B17" s="16" t="s">
        <v>140</v>
      </c>
      <c r="C17" s="16">
        <v>40840</v>
      </c>
      <c r="D17" s="16" t="s">
        <v>68</v>
      </c>
      <c r="E17" s="17">
        <v>0</v>
      </c>
      <c r="F17" s="18">
        <v>0</v>
      </c>
      <c r="G17" s="17">
        <v>1</v>
      </c>
      <c r="H17" s="19">
        <f>+โรงพยาบาลวังยาง!G6</f>
        <v>6960.7</v>
      </c>
      <c r="I17" s="20">
        <f t="shared" si="0"/>
        <v>-6960.7</v>
      </c>
    </row>
    <row r="18" spans="1:9" ht="16.2" customHeight="1" x14ac:dyDescent="0.25">
      <c r="A18" s="22"/>
      <c r="B18" s="23" t="s">
        <v>140</v>
      </c>
      <c r="C18" s="23"/>
      <c r="D18" s="23"/>
      <c r="E18" s="24"/>
      <c r="F18" s="25">
        <f>SUM(F6:F17)</f>
        <v>130360.68</v>
      </c>
      <c r="G18" s="25"/>
      <c r="H18" s="25">
        <f>SUM(H6:H17)</f>
        <v>161890.78000000003</v>
      </c>
      <c r="I18" s="25">
        <f>SUM(I6:I17)</f>
        <v>-31530.100000000009</v>
      </c>
    </row>
    <row r="19" spans="1:9" ht="16.2" customHeight="1" x14ac:dyDescent="0.25">
      <c r="A19" s="15">
        <v>1</v>
      </c>
      <c r="B19" s="16" t="s">
        <v>141</v>
      </c>
      <c r="C19" s="16">
        <v>11040</v>
      </c>
      <c r="D19" s="16" t="s">
        <v>13</v>
      </c>
      <c r="E19" s="17">
        <v>7</v>
      </c>
      <c r="F19" s="18">
        <f>SUM('โรงพยาบาลบึงกาฬ '!E6:E13)</f>
        <v>257390.91999999998</v>
      </c>
      <c r="G19" s="17">
        <v>1</v>
      </c>
      <c r="H19" s="19">
        <f>+'โรงพยาบาลบึงกาฬ '!G6</f>
        <v>102909</v>
      </c>
      <c r="I19" s="20">
        <f t="shared" ref="I19:I26" si="1">+F19-H19</f>
        <v>154481.91999999998</v>
      </c>
    </row>
    <row r="20" spans="1:9" ht="16.2" customHeight="1" x14ac:dyDescent="0.25">
      <c r="A20" s="15">
        <v>2</v>
      </c>
      <c r="B20" s="16" t="s">
        <v>141</v>
      </c>
      <c r="C20" s="16">
        <v>11041</v>
      </c>
      <c r="D20" s="16" t="s">
        <v>84</v>
      </c>
      <c r="E20" s="17">
        <v>0</v>
      </c>
      <c r="F20" s="18">
        <v>0</v>
      </c>
      <c r="G20" s="17">
        <v>1</v>
      </c>
      <c r="H20" s="19">
        <f>+โรงพยาบาลพรเจริญ!G6</f>
        <v>16806.599999999999</v>
      </c>
      <c r="I20" s="20">
        <f t="shared" si="1"/>
        <v>-16806.599999999999</v>
      </c>
    </row>
    <row r="21" spans="1:9" ht="16.2" customHeight="1" x14ac:dyDescent="0.25">
      <c r="A21" s="15">
        <v>3</v>
      </c>
      <c r="B21" s="16" t="s">
        <v>141</v>
      </c>
      <c r="C21" s="16">
        <v>11043</v>
      </c>
      <c r="D21" s="16" t="s">
        <v>85</v>
      </c>
      <c r="E21" s="17">
        <v>0</v>
      </c>
      <c r="F21" s="18">
        <v>0</v>
      </c>
      <c r="G21" s="17">
        <v>1</v>
      </c>
      <c r="H21" s="19">
        <f>+โรงพยาบาลโซ่พิสัย!G6</f>
        <v>33545.33</v>
      </c>
      <c r="I21" s="20">
        <f t="shared" si="1"/>
        <v>-33545.33</v>
      </c>
    </row>
    <row r="22" spans="1:9" ht="16.2" customHeight="1" x14ac:dyDescent="0.25">
      <c r="A22" s="15">
        <v>4</v>
      </c>
      <c r="B22" s="16" t="s">
        <v>141</v>
      </c>
      <c r="C22" s="16">
        <v>11046</v>
      </c>
      <c r="D22" s="16" t="s">
        <v>86</v>
      </c>
      <c r="E22" s="17">
        <v>0</v>
      </c>
      <c r="F22" s="18">
        <v>0</v>
      </c>
      <c r="G22" s="17">
        <v>1</v>
      </c>
      <c r="H22" s="19">
        <f>+โรงพยาบาลเซกา!G6</f>
        <v>64099.47</v>
      </c>
      <c r="I22" s="20">
        <f t="shared" si="1"/>
        <v>-64099.47</v>
      </c>
    </row>
    <row r="23" spans="1:9" ht="16.2" customHeight="1" x14ac:dyDescent="0.25">
      <c r="A23" s="15">
        <v>5</v>
      </c>
      <c r="B23" s="16" t="s">
        <v>141</v>
      </c>
      <c r="C23" s="16">
        <v>11047</v>
      </c>
      <c r="D23" s="16" t="s">
        <v>87</v>
      </c>
      <c r="E23" s="17">
        <v>0</v>
      </c>
      <c r="F23" s="18">
        <v>0</v>
      </c>
      <c r="G23" s="17">
        <v>1</v>
      </c>
      <c r="H23" s="19">
        <f>+'โรงพยาบาลปากคาด '!G6</f>
        <v>77335.64</v>
      </c>
      <c r="I23" s="20">
        <f t="shared" si="1"/>
        <v>-77335.64</v>
      </c>
    </row>
    <row r="24" spans="1:9" ht="16.2" customHeight="1" x14ac:dyDescent="0.25">
      <c r="A24" s="15">
        <v>6</v>
      </c>
      <c r="B24" s="16" t="s">
        <v>141</v>
      </c>
      <c r="C24" s="16">
        <v>11048</v>
      </c>
      <c r="D24" s="16" t="s">
        <v>148</v>
      </c>
      <c r="E24" s="17">
        <v>0</v>
      </c>
      <c r="F24" s="18">
        <v>0</v>
      </c>
      <c r="G24" s="17">
        <v>1</v>
      </c>
      <c r="H24" s="19">
        <f>+โรงพยาบาลบึงโขงหลง!G6</f>
        <v>6238.92</v>
      </c>
      <c r="I24" s="20">
        <f t="shared" ref="I24" si="2">+F24-H24</f>
        <v>-6238.92</v>
      </c>
    </row>
    <row r="25" spans="1:9" ht="16.2" customHeight="1" x14ac:dyDescent="0.25">
      <c r="A25" s="15">
        <v>7</v>
      </c>
      <c r="B25" s="16" t="s">
        <v>141</v>
      </c>
      <c r="C25" s="16">
        <v>11049</v>
      </c>
      <c r="D25" s="16" t="s">
        <v>89</v>
      </c>
      <c r="E25" s="17">
        <v>0</v>
      </c>
      <c r="F25" s="18">
        <v>0</v>
      </c>
      <c r="G25" s="17">
        <v>1</v>
      </c>
      <c r="H25" s="19">
        <f>+โรงพยาบาลศรีวิไล!G6</f>
        <v>16114.78</v>
      </c>
      <c r="I25" s="20">
        <f t="shared" si="1"/>
        <v>-16114.78</v>
      </c>
    </row>
    <row r="26" spans="1:9" ht="16.2" customHeight="1" x14ac:dyDescent="0.25">
      <c r="A26" s="15">
        <v>8</v>
      </c>
      <c r="B26" s="16" t="s">
        <v>141</v>
      </c>
      <c r="C26" s="16">
        <v>11050</v>
      </c>
      <c r="D26" s="16" t="s">
        <v>90</v>
      </c>
      <c r="E26" s="17">
        <v>0</v>
      </c>
      <c r="F26" s="18">
        <v>0</v>
      </c>
      <c r="G26" s="17">
        <v>1</v>
      </c>
      <c r="H26" s="19">
        <f>+โรงพยาบาลบุ่งคล้า!G6</f>
        <v>43250.18</v>
      </c>
      <c r="I26" s="20">
        <f t="shared" si="1"/>
        <v>-43250.18</v>
      </c>
    </row>
    <row r="27" spans="1:9" ht="16.2" customHeight="1" x14ac:dyDescent="0.25">
      <c r="A27" s="22"/>
      <c r="B27" s="23" t="s">
        <v>141</v>
      </c>
      <c r="C27" s="23"/>
      <c r="D27" s="23"/>
      <c r="E27" s="24"/>
      <c r="F27" s="25">
        <f>SUM(F19:F26)</f>
        <v>257390.91999999998</v>
      </c>
      <c r="G27" s="25"/>
      <c r="H27" s="25">
        <f>SUM(H19:H26)</f>
        <v>360299.92</v>
      </c>
      <c r="I27" s="25">
        <f>SUM(I19:I26)</f>
        <v>-102909.00000000003</v>
      </c>
    </row>
    <row r="28" spans="1:9" ht="16.2" customHeight="1" x14ac:dyDescent="0.25">
      <c r="A28" s="15">
        <v>1</v>
      </c>
      <c r="B28" s="16" t="s">
        <v>142</v>
      </c>
      <c r="C28" s="16">
        <v>10705</v>
      </c>
      <c r="D28" s="16" t="s">
        <v>115</v>
      </c>
      <c r="E28" s="17">
        <v>13</v>
      </c>
      <c r="F28" s="18">
        <f>SUM('โรงพยาบาลเลย '!E6:E18)</f>
        <v>514201.99</v>
      </c>
      <c r="G28" s="17">
        <v>0</v>
      </c>
      <c r="H28" s="19">
        <v>0</v>
      </c>
      <c r="I28" s="20">
        <f t="shared" ref="I28:I41" si="3">+F28-H28</f>
        <v>514201.99</v>
      </c>
    </row>
    <row r="29" spans="1:9" ht="16.2" customHeight="1" x14ac:dyDescent="0.25">
      <c r="A29" s="15">
        <v>2</v>
      </c>
      <c r="B29" s="16" t="s">
        <v>142</v>
      </c>
      <c r="C29" s="16">
        <v>11030</v>
      </c>
      <c r="D29" s="16" t="s">
        <v>100</v>
      </c>
      <c r="E29" s="17">
        <v>0</v>
      </c>
      <c r="F29" s="18">
        <v>0</v>
      </c>
      <c r="G29" s="17">
        <v>1</v>
      </c>
      <c r="H29" s="19">
        <f>+โรงพยาบาลนาด้วง!G6</f>
        <v>51092.38</v>
      </c>
      <c r="I29" s="20">
        <f t="shared" si="3"/>
        <v>-51092.38</v>
      </c>
    </row>
    <row r="30" spans="1:9" ht="16.2" customHeight="1" x14ac:dyDescent="0.25">
      <c r="A30" s="15">
        <v>3</v>
      </c>
      <c r="B30" s="16" t="s">
        <v>142</v>
      </c>
      <c r="C30" s="16">
        <v>11031</v>
      </c>
      <c r="D30" s="16" t="s">
        <v>101</v>
      </c>
      <c r="E30" s="17">
        <v>0</v>
      </c>
      <c r="F30" s="18">
        <v>0</v>
      </c>
      <c r="G30" s="17">
        <v>1</v>
      </c>
      <c r="H30" s="19">
        <f>+'โรงพยาบาลเชียงคาน '!G6</f>
        <v>92981.8</v>
      </c>
      <c r="I30" s="20">
        <f t="shared" si="3"/>
        <v>-92981.8</v>
      </c>
    </row>
    <row r="31" spans="1:9" ht="16.2" customHeight="1" x14ac:dyDescent="0.25">
      <c r="A31" s="15">
        <v>4</v>
      </c>
      <c r="B31" s="16" t="s">
        <v>142</v>
      </c>
      <c r="C31" s="16">
        <v>11032</v>
      </c>
      <c r="D31" s="16" t="s">
        <v>102</v>
      </c>
      <c r="E31" s="17">
        <v>0</v>
      </c>
      <c r="F31" s="18">
        <v>0</v>
      </c>
      <c r="G31" s="17">
        <v>1</v>
      </c>
      <c r="H31" s="19">
        <f>+โรงพยาบาลปากชม!G6</f>
        <v>56652.18</v>
      </c>
      <c r="I31" s="20">
        <f t="shared" si="3"/>
        <v>-56652.18</v>
      </c>
    </row>
    <row r="32" spans="1:9" ht="16.2" customHeight="1" x14ac:dyDescent="0.25">
      <c r="A32" s="15">
        <v>5</v>
      </c>
      <c r="B32" s="16" t="s">
        <v>142</v>
      </c>
      <c r="C32" s="16">
        <v>11033</v>
      </c>
      <c r="D32" s="16" t="s">
        <v>103</v>
      </c>
      <c r="E32" s="17">
        <v>0</v>
      </c>
      <c r="F32" s="18">
        <v>0</v>
      </c>
      <c r="G32" s="17">
        <v>1</v>
      </c>
      <c r="H32" s="19">
        <f>+โรงพยาบาลนาแห้ว!G6</f>
        <v>15717.06</v>
      </c>
      <c r="I32" s="20">
        <f t="shared" si="3"/>
        <v>-15717.06</v>
      </c>
    </row>
    <row r="33" spans="1:9" ht="16.2" customHeight="1" x14ac:dyDescent="0.25">
      <c r="A33" s="15">
        <v>6</v>
      </c>
      <c r="B33" s="16" t="s">
        <v>142</v>
      </c>
      <c r="C33" s="16">
        <v>11034</v>
      </c>
      <c r="D33" s="16" t="s">
        <v>104</v>
      </c>
      <c r="E33" s="17">
        <v>0</v>
      </c>
      <c r="F33" s="18">
        <v>0</v>
      </c>
      <c r="G33" s="17">
        <v>2</v>
      </c>
      <c r="H33" s="19">
        <f>SUM(โรงพยาบาลภูเรือ!G6:G7)</f>
        <v>18801.79</v>
      </c>
      <c r="I33" s="20">
        <f t="shared" si="3"/>
        <v>-18801.79</v>
      </c>
    </row>
    <row r="34" spans="1:9" ht="16.2" customHeight="1" x14ac:dyDescent="0.25">
      <c r="A34" s="15">
        <v>7</v>
      </c>
      <c r="B34" s="16" t="s">
        <v>142</v>
      </c>
      <c r="C34" s="16">
        <v>11035</v>
      </c>
      <c r="D34" s="16" t="s">
        <v>105</v>
      </c>
      <c r="E34" s="17">
        <v>0</v>
      </c>
      <c r="F34" s="18">
        <v>0</v>
      </c>
      <c r="G34" s="17">
        <v>1</v>
      </c>
      <c r="H34" s="19">
        <f>+โรงพยาบาลท่าลี่!G6</f>
        <v>34761.78</v>
      </c>
      <c r="I34" s="20">
        <f t="shared" si="3"/>
        <v>-34761.78</v>
      </c>
    </row>
    <row r="35" spans="1:9" ht="16.2" customHeight="1" x14ac:dyDescent="0.25">
      <c r="A35" s="15">
        <v>8</v>
      </c>
      <c r="B35" s="16" t="s">
        <v>142</v>
      </c>
      <c r="C35" s="16">
        <v>11036</v>
      </c>
      <c r="D35" s="16" t="s">
        <v>106</v>
      </c>
      <c r="E35" s="17">
        <v>2</v>
      </c>
      <c r="F35" s="18">
        <f>SUM(โรงพยาบาลวังสะพุง!E6:E8)</f>
        <v>3802.3599999999997</v>
      </c>
      <c r="G35" s="17">
        <v>1</v>
      </c>
      <c r="H35" s="19">
        <f>+โรงพยาบาลวังสะพุง!G6</f>
        <v>42402.58</v>
      </c>
      <c r="I35" s="20">
        <f t="shared" si="3"/>
        <v>-38600.22</v>
      </c>
    </row>
    <row r="36" spans="1:9" ht="16.2" customHeight="1" x14ac:dyDescent="0.25">
      <c r="A36" s="15">
        <v>9</v>
      </c>
      <c r="B36" s="16" t="s">
        <v>142</v>
      </c>
      <c r="C36" s="16">
        <v>11037</v>
      </c>
      <c r="D36" s="16" t="s">
        <v>107</v>
      </c>
      <c r="E36" s="17">
        <v>0</v>
      </c>
      <c r="F36" s="18">
        <v>0</v>
      </c>
      <c r="G36" s="17">
        <v>1</v>
      </c>
      <c r="H36" s="19">
        <f>+โรงพยาบาลภูกระดึง!G6</f>
        <v>42037.279999999999</v>
      </c>
      <c r="I36" s="20">
        <f t="shared" si="3"/>
        <v>-42037.279999999999</v>
      </c>
    </row>
    <row r="37" spans="1:9" ht="16.2" customHeight="1" x14ac:dyDescent="0.25">
      <c r="A37" s="15">
        <v>10</v>
      </c>
      <c r="B37" s="16" t="s">
        <v>142</v>
      </c>
      <c r="C37" s="16">
        <v>11038</v>
      </c>
      <c r="D37" s="16" t="s">
        <v>108</v>
      </c>
      <c r="E37" s="17">
        <v>0</v>
      </c>
      <c r="F37" s="18">
        <v>0</v>
      </c>
      <c r="G37" s="17">
        <v>2</v>
      </c>
      <c r="H37" s="19">
        <f>SUM(โรงพยาบาลภูหลวง!G6:G7)</f>
        <v>43243.15</v>
      </c>
      <c r="I37" s="20">
        <f t="shared" si="3"/>
        <v>-43243.15</v>
      </c>
    </row>
    <row r="38" spans="1:9" ht="16.2" customHeight="1" x14ac:dyDescent="0.25">
      <c r="A38" s="15">
        <v>11</v>
      </c>
      <c r="B38" s="16" t="s">
        <v>142</v>
      </c>
      <c r="C38" s="16">
        <v>11039</v>
      </c>
      <c r="D38" s="16" t="s">
        <v>109</v>
      </c>
      <c r="E38" s="17">
        <v>1</v>
      </c>
      <c r="F38" s="18">
        <f>+โรงพยาบาลผาขาว!E7</f>
        <v>12009.4</v>
      </c>
      <c r="G38" s="17">
        <v>1</v>
      </c>
      <c r="H38" s="19">
        <f>+โรงพยาบาลผาขาว!G6</f>
        <v>42083.21</v>
      </c>
      <c r="I38" s="20">
        <f t="shared" si="3"/>
        <v>-30073.809999999998</v>
      </c>
    </row>
    <row r="39" spans="1:9" ht="16.2" customHeight="1" x14ac:dyDescent="0.25">
      <c r="A39" s="15">
        <v>12</v>
      </c>
      <c r="B39" s="16" t="s">
        <v>142</v>
      </c>
      <c r="C39" s="16">
        <v>11447</v>
      </c>
      <c r="D39" s="16" t="s">
        <v>110</v>
      </c>
      <c r="E39" s="17">
        <v>1</v>
      </c>
      <c r="F39" s="18">
        <f>+รพ.สมเด็จพระยุพราชด่านซ้าย!E7</f>
        <v>4284.79</v>
      </c>
      <c r="G39" s="17">
        <v>1</v>
      </c>
      <c r="H39" s="19">
        <f>+รพ.สมเด็จพระยุพราชด่านซ้าย!G6</f>
        <v>19539.400000000001</v>
      </c>
      <c r="I39" s="20">
        <f t="shared" si="3"/>
        <v>-15254.61</v>
      </c>
    </row>
    <row r="40" spans="1:9" ht="16.2" customHeight="1" x14ac:dyDescent="0.25">
      <c r="A40" s="15">
        <v>13</v>
      </c>
      <c r="B40" s="16" t="s">
        <v>142</v>
      </c>
      <c r="C40" s="16">
        <v>14133</v>
      </c>
      <c r="D40" s="16" t="s">
        <v>111</v>
      </c>
      <c r="E40" s="17">
        <v>1</v>
      </c>
      <c r="F40" s="18">
        <f>+โรงพยาบาลเอราวัณ!E7</f>
        <v>6250</v>
      </c>
      <c r="G40" s="17">
        <v>1</v>
      </c>
      <c r="H40" s="19">
        <f>+โรงพยาบาลเอราวัณ!G6</f>
        <v>26480.62</v>
      </c>
      <c r="I40" s="20">
        <f t="shared" si="3"/>
        <v>-20230.62</v>
      </c>
    </row>
    <row r="41" spans="1:9" ht="16.2" customHeight="1" x14ac:dyDescent="0.25">
      <c r="A41" s="15">
        <v>14</v>
      </c>
      <c r="B41" s="16" t="s">
        <v>142</v>
      </c>
      <c r="C41" s="16">
        <v>28861</v>
      </c>
      <c r="D41" s="16" t="s">
        <v>112</v>
      </c>
      <c r="E41" s="17">
        <v>0</v>
      </c>
      <c r="F41" s="18">
        <v>0</v>
      </c>
      <c r="G41" s="17">
        <v>4</v>
      </c>
      <c r="H41" s="19">
        <f>SUM('โรงพยาบาลหนองหิน '!G6:G9)</f>
        <v>54755.310000000005</v>
      </c>
      <c r="I41" s="20">
        <f t="shared" si="3"/>
        <v>-54755.310000000005</v>
      </c>
    </row>
    <row r="42" spans="1:9" ht="16.2" customHeight="1" x14ac:dyDescent="0.25">
      <c r="A42" s="22"/>
      <c r="B42" s="23" t="s">
        <v>142</v>
      </c>
      <c r="C42" s="23"/>
      <c r="D42" s="23"/>
      <c r="E42" s="24"/>
      <c r="F42" s="25">
        <f>SUM(F28:F41)</f>
        <v>540548.54</v>
      </c>
      <c r="G42" s="25"/>
      <c r="H42" s="25">
        <f>SUM(H28:H41)</f>
        <v>540548.54</v>
      </c>
      <c r="I42" s="25">
        <f>SUM(I28:I41)</f>
        <v>0</v>
      </c>
    </row>
    <row r="43" spans="1:9" ht="16.2" customHeight="1" x14ac:dyDescent="0.25">
      <c r="A43" s="15">
        <v>1</v>
      </c>
      <c r="B43" s="16" t="s">
        <v>143</v>
      </c>
      <c r="C43" s="16">
        <v>10710</v>
      </c>
      <c r="D43" s="16" t="s">
        <v>36</v>
      </c>
      <c r="E43" s="17">
        <v>21</v>
      </c>
      <c r="F43" s="18">
        <f>SUM(โรงพยาบาลศูนย์สกลนคร!E6:E26)</f>
        <v>636001.63000000012</v>
      </c>
      <c r="G43" s="17">
        <v>1</v>
      </c>
      <c r="H43" s="19">
        <f>SUM(โรงพยาบาลศูนย์สกลนคร!G6:G26)</f>
        <v>2700</v>
      </c>
      <c r="I43" s="20">
        <f t="shared" ref="I43:I60" si="4">+F43-H43</f>
        <v>633301.63000000012</v>
      </c>
    </row>
    <row r="44" spans="1:9" ht="16.2" customHeight="1" x14ac:dyDescent="0.25">
      <c r="A44" s="15">
        <v>2</v>
      </c>
      <c r="B44" s="16" t="s">
        <v>143</v>
      </c>
      <c r="C44" s="16">
        <v>11089</v>
      </c>
      <c r="D44" s="16" t="s">
        <v>14</v>
      </c>
      <c r="E44" s="17">
        <v>0</v>
      </c>
      <c r="F44" s="18">
        <v>0</v>
      </c>
      <c r="G44" s="17">
        <v>1</v>
      </c>
      <c r="H44" s="19">
        <f>+' โรงพยาบาลกุสุมาลย์'!G6</f>
        <v>18659.830000000002</v>
      </c>
      <c r="I44" s="20">
        <f t="shared" si="4"/>
        <v>-18659.830000000002</v>
      </c>
    </row>
    <row r="45" spans="1:9" ht="16.2" customHeight="1" x14ac:dyDescent="0.25">
      <c r="A45" s="15">
        <v>3</v>
      </c>
      <c r="B45" s="16" t="s">
        <v>143</v>
      </c>
      <c r="C45" s="16">
        <v>11090</v>
      </c>
      <c r="D45" s="16" t="s">
        <v>15</v>
      </c>
      <c r="E45" s="17">
        <v>0</v>
      </c>
      <c r="F45" s="18">
        <v>0</v>
      </c>
      <c r="G45" s="17">
        <v>1</v>
      </c>
      <c r="H45" s="19">
        <f>+โรงพยาบาลกุดบาก!G6</f>
        <v>27960.5</v>
      </c>
      <c r="I45" s="20">
        <f t="shared" si="4"/>
        <v>-27960.5</v>
      </c>
    </row>
    <row r="46" spans="1:9" ht="16.2" customHeight="1" x14ac:dyDescent="0.25">
      <c r="A46" s="15">
        <v>4</v>
      </c>
      <c r="B46" s="16" t="s">
        <v>143</v>
      </c>
      <c r="C46" s="16">
        <v>11091</v>
      </c>
      <c r="D46" s="16" t="s">
        <v>16</v>
      </c>
      <c r="E46" s="17">
        <v>0</v>
      </c>
      <c r="F46" s="18">
        <v>0</v>
      </c>
      <c r="G46" s="17">
        <v>1</v>
      </c>
      <c r="H46" s="19">
        <f>+โรงพยาบาลพระอาจารย์ฝั้นอาจาโร!G6</f>
        <v>17306.900000000001</v>
      </c>
      <c r="I46" s="20">
        <f t="shared" si="4"/>
        <v>-17306.900000000001</v>
      </c>
    </row>
    <row r="47" spans="1:9" ht="16.2" customHeight="1" x14ac:dyDescent="0.25">
      <c r="A47" s="15">
        <v>5</v>
      </c>
      <c r="B47" s="16" t="s">
        <v>143</v>
      </c>
      <c r="C47" s="16">
        <v>11092</v>
      </c>
      <c r="D47" s="16" t="s">
        <v>17</v>
      </c>
      <c r="E47" s="17">
        <v>0</v>
      </c>
      <c r="F47" s="18">
        <v>0</v>
      </c>
      <c r="G47" s="17">
        <v>2</v>
      </c>
      <c r="H47" s="19">
        <f>SUM(โรงพยาบาลพังโคน!G6:G7)</f>
        <v>18124.2</v>
      </c>
      <c r="I47" s="20">
        <f t="shared" si="4"/>
        <v>-18124.2</v>
      </c>
    </row>
    <row r="48" spans="1:9" ht="16.2" customHeight="1" x14ac:dyDescent="0.25">
      <c r="A48" s="15">
        <v>6</v>
      </c>
      <c r="B48" s="16" t="s">
        <v>143</v>
      </c>
      <c r="C48" s="16">
        <v>11093</v>
      </c>
      <c r="D48" s="16" t="s">
        <v>18</v>
      </c>
      <c r="E48" s="17">
        <v>0</v>
      </c>
      <c r="F48" s="18">
        <v>0</v>
      </c>
      <c r="G48" s="17">
        <v>2</v>
      </c>
      <c r="H48" s="19">
        <f>SUM(โรงพยาบาลวาริชภูมิ!G6:G7)</f>
        <v>48330.26</v>
      </c>
      <c r="I48" s="20">
        <f t="shared" si="4"/>
        <v>-48330.26</v>
      </c>
    </row>
    <row r="49" spans="1:9" ht="16.2" customHeight="1" x14ac:dyDescent="0.25">
      <c r="A49" s="15">
        <v>7</v>
      </c>
      <c r="B49" s="16" t="s">
        <v>143</v>
      </c>
      <c r="C49" s="16">
        <v>11094</v>
      </c>
      <c r="D49" s="16" t="s">
        <v>19</v>
      </c>
      <c r="E49" s="17">
        <v>0</v>
      </c>
      <c r="F49" s="18">
        <v>0</v>
      </c>
      <c r="G49" s="17">
        <v>1</v>
      </c>
      <c r="H49" s="19">
        <f>+โรงพยาบาลนิคมน้ำอูน!G6</f>
        <v>21875.75</v>
      </c>
      <c r="I49" s="20">
        <f t="shared" si="4"/>
        <v>-21875.75</v>
      </c>
    </row>
    <row r="50" spans="1:9" ht="16.2" customHeight="1" x14ac:dyDescent="0.25">
      <c r="A50" s="15">
        <v>8</v>
      </c>
      <c r="B50" s="16" t="s">
        <v>143</v>
      </c>
      <c r="C50" s="16">
        <v>11095</v>
      </c>
      <c r="D50" s="16" t="s">
        <v>30</v>
      </c>
      <c r="E50" s="17">
        <v>4</v>
      </c>
      <c r="F50" s="18">
        <f>SUM(โรงพยาบาลวานรนิวาส!E6:E9)</f>
        <v>23810.32</v>
      </c>
      <c r="G50" s="17">
        <v>2</v>
      </c>
      <c r="H50" s="19">
        <f>SUM(โรงพยาบาลวานรนิวาส!G6:G9)</f>
        <v>52570.52</v>
      </c>
      <c r="I50" s="20">
        <f t="shared" si="4"/>
        <v>-28760.199999999997</v>
      </c>
    </row>
    <row r="51" spans="1:9" ht="16.2" customHeight="1" x14ac:dyDescent="0.25">
      <c r="A51" s="15">
        <v>9</v>
      </c>
      <c r="B51" s="16" t="s">
        <v>143</v>
      </c>
      <c r="C51" s="16">
        <v>11096</v>
      </c>
      <c r="D51" s="16" t="s">
        <v>20</v>
      </c>
      <c r="E51" s="17">
        <v>0</v>
      </c>
      <c r="F51" s="18">
        <v>0</v>
      </c>
      <c r="G51" s="17">
        <v>2</v>
      </c>
      <c r="H51" s="19">
        <f>SUM(' โรงพยาบาลคำตากล้า'!G6:G7)</f>
        <v>5963.34</v>
      </c>
      <c r="I51" s="20">
        <f t="shared" si="4"/>
        <v>-5963.34</v>
      </c>
    </row>
    <row r="52" spans="1:9" ht="16.2" customHeight="1" x14ac:dyDescent="0.25">
      <c r="A52" s="15">
        <v>10</v>
      </c>
      <c r="B52" s="16" t="s">
        <v>143</v>
      </c>
      <c r="C52" s="16">
        <v>11097</v>
      </c>
      <c r="D52" s="16" t="s">
        <v>21</v>
      </c>
      <c r="E52" s="17">
        <v>2</v>
      </c>
      <c r="F52" s="18">
        <f>SUM(โรงพยาบาลบ้านม่วง!E6:E9)</f>
        <v>1559.2</v>
      </c>
      <c r="G52" s="17">
        <v>3</v>
      </c>
      <c r="H52" s="19">
        <f>SUM(โรงพยาบาลบ้านม่วง!G6:G9)</f>
        <v>21230.48</v>
      </c>
      <c r="I52" s="20">
        <f t="shared" si="4"/>
        <v>-19671.28</v>
      </c>
    </row>
    <row r="53" spans="1:9" ht="16.2" customHeight="1" x14ac:dyDescent="0.25">
      <c r="A53" s="15">
        <v>11</v>
      </c>
      <c r="B53" s="16" t="s">
        <v>143</v>
      </c>
      <c r="C53" s="16">
        <v>11098</v>
      </c>
      <c r="D53" s="16" t="s">
        <v>22</v>
      </c>
      <c r="E53" s="17">
        <v>0</v>
      </c>
      <c r="F53" s="18">
        <v>0</v>
      </c>
      <c r="G53" s="17">
        <v>2</v>
      </c>
      <c r="H53" s="19">
        <f>SUM(โรงพยาบาลอากาศอำนวย!G6:G7)</f>
        <v>37462.67</v>
      </c>
      <c r="I53" s="20">
        <f t="shared" si="4"/>
        <v>-37462.67</v>
      </c>
    </row>
    <row r="54" spans="1:9" ht="16.2" customHeight="1" x14ac:dyDescent="0.25">
      <c r="A54" s="15">
        <v>12</v>
      </c>
      <c r="B54" s="16" t="s">
        <v>143</v>
      </c>
      <c r="C54" s="16">
        <v>11099</v>
      </c>
      <c r="D54" s="16" t="s">
        <v>23</v>
      </c>
      <c r="E54" s="17">
        <v>0</v>
      </c>
      <c r="F54" s="18">
        <v>0</v>
      </c>
      <c r="G54" s="17">
        <v>2</v>
      </c>
      <c r="H54" s="19">
        <f>SUM(โรงพยาบาลส่องดาว!G6:G7)</f>
        <v>37526.57</v>
      </c>
      <c r="I54" s="20">
        <f t="shared" si="4"/>
        <v>-37526.57</v>
      </c>
    </row>
    <row r="55" spans="1:9" ht="16.2" customHeight="1" x14ac:dyDescent="0.25">
      <c r="A55" s="15">
        <v>13</v>
      </c>
      <c r="B55" s="16" t="s">
        <v>143</v>
      </c>
      <c r="C55" s="16">
        <v>11100</v>
      </c>
      <c r="D55" s="16" t="s">
        <v>24</v>
      </c>
      <c r="E55" s="17">
        <v>0</v>
      </c>
      <c r="F55" s="18">
        <v>0</v>
      </c>
      <c r="G55" s="17">
        <v>1</v>
      </c>
      <c r="H55" s="19">
        <f>+โรงพยาบาลเต่างอย!G6</f>
        <v>8365.5</v>
      </c>
      <c r="I55" s="20">
        <f t="shared" si="4"/>
        <v>-8365.5</v>
      </c>
    </row>
    <row r="56" spans="1:9" ht="16.2" customHeight="1" x14ac:dyDescent="0.25">
      <c r="A56" s="15">
        <v>14</v>
      </c>
      <c r="B56" s="16" t="s">
        <v>143</v>
      </c>
      <c r="C56" s="16">
        <v>11101</v>
      </c>
      <c r="D56" s="16" t="s">
        <v>25</v>
      </c>
      <c r="E56" s="17">
        <v>0</v>
      </c>
      <c r="F56" s="18">
        <v>0</v>
      </c>
      <c r="G56" s="17">
        <v>1</v>
      </c>
      <c r="H56" s="19">
        <f>+' โรงพยาบาลโคกศรีสุพรรณ'!G6</f>
        <v>80968.850000000006</v>
      </c>
      <c r="I56" s="20">
        <f t="shared" si="4"/>
        <v>-80968.850000000006</v>
      </c>
    </row>
    <row r="57" spans="1:9" ht="16.2" customHeight="1" x14ac:dyDescent="0.25">
      <c r="A57" s="15">
        <v>15</v>
      </c>
      <c r="B57" s="16" t="s">
        <v>143</v>
      </c>
      <c r="C57" s="16">
        <v>11102</v>
      </c>
      <c r="D57" s="16" t="s">
        <v>26</v>
      </c>
      <c r="E57" s="17">
        <v>0</v>
      </c>
      <c r="F57" s="18">
        <v>0</v>
      </c>
      <c r="G57" s="17">
        <v>2</v>
      </c>
      <c r="H57" s="19">
        <f>SUM(โรงพยาบาลเจริญศิลป์!G6:G7)</f>
        <v>23390.83</v>
      </c>
      <c r="I57" s="20">
        <f t="shared" si="4"/>
        <v>-23390.83</v>
      </c>
    </row>
    <row r="58" spans="1:9" ht="16.2" customHeight="1" x14ac:dyDescent="0.25">
      <c r="A58" s="15">
        <v>16</v>
      </c>
      <c r="B58" s="16" t="s">
        <v>143</v>
      </c>
      <c r="C58" s="16">
        <v>11103</v>
      </c>
      <c r="D58" s="16" t="s">
        <v>27</v>
      </c>
      <c r="E58" s="17">
        <v>0</v>
      </c>
      <c r="F58" s="18">
        <v>0</v>
      </c>
      <c r="G58" s="17">
        <v>1</v>
      </c>
      <c r="H58" s="19">
        <f>+โรงพยาบาลโพนนาแก้ว!G6</f>
        <v>55761.8</v>
      </c>
      <c r="I58" s="20">
        <f t="shared" si="4"/>
        <v>-55761.8</v>
      </c>
    </row>
    <row r="59" spans="1:9" ht="16.2" customHeight="1" x14ac:dyDescent="0.25">
      <c r="A59" s="15">
        <v>17</v>
      </c>
      <c r="B59" s="16" t="s">
        <v>143</v>
      </c>
      <c r="C59" s="16">
        <v>11450</v>
      </c>
      <c r="D59" s="16" t="s">
        <v>28</v>
      </c>
      <c r="E59" s="17">
        <v>5</v>
      </c>
      <c r="F59" s="18">
        <f>SUM(โรงพยาบาลสว่างแดนดิน!E6:E12)</f>
        <v>80558.179999999993</v>
      </c>
      <c r="G59" s="17">
        <v>2</v>
      </c>
      <c r="H59" s="19">
        <f>SUM(โรงพยาบาลสว่างแดนดิน!G6:G12)</f>
        <v>60760.7</v>
      </c>
      <c r="I59" s="20">
        <f t="shared" si="4"/>
        <v>19797.479999999996</v>
      </c>
    </row>
    <row r="60" spans="1:9" ht="16.2" customHeight="1" x14ac:dyDescent="0.25">
      <c r="A60" s="15">
        <v>18</v>
      </c>
      <c r="B60" s="16" t="s">
        <v>143</v>
      </c>
      <c r="C60" s="16">
        <v>21323</v>
      </c>
      <c r="D60" s="16" t="s">
        <v>29</v>
      </c>
      <c r="E60" s="17">
        <v>0</v>
      </c>
      <c r="F60" s="18">
        <v>0</v>
      </c>
      <c r="G60" s="17">
        <v>1</v>
      </c>
      <c r="H60" s="19">
        <f>+'โรงพยาบาลพระอาจารย์แบน ธนากโร'!G6</f>
        <v>55281.06</v>
      </c>
      <c r="I60" s="20">
        <f t="shared" si="4"/>
        <v>-55281.06</v>
      </c>
    </row>
    <row r="61" spans="1:9" ht="16.2" customHeight="1" x14ac:dyDescent="0.25">
      <c r="A61" s="22"/>
      <c r="B61" s="23" t="s">
        <v>143</v>
      </c>
      <c r="C61" s="23"/>
      <c r="D61" s="23"/>
      <c r="E61" s="24"/>
      <c r="F61" s="25">
        <f>SUM(F43:F60)</f>
        <v>741929.33000000007</v>
      </c>
      <c r="G61" s="25"/>
      <c r="H61" s="25">
        <f>SUM(H43:H60)</f>
        <v>594239.76</v>
      </c>
      <c r="I61" s="25">
        <f>SUM(I43:I60)</f>
        <v>147689.57000000012</v>
      </c>
    </row>
    <row r="62" spans="1:9" ht="16.2" customHeight="1" x14ac:dyDescent="0.25">
      <c r="A62" s="15">
        <v>1</v>
      </c>
      <c r="B62" s="35" t="s">
        <v>145</v>
      </c>
      <c r="C62" s="16">
        <v>10704</v>
      </c>
      <c r="D62" s="16" t="s">
        <v>11</v>
      </c>
      <c r="E62" s="17">
        <v>0</v>
      </c>
      <c r="F62" s="18">
        <v>0</v>
      </c>
      <c r="G62" s="17">
        <v>1</v>
      </c>
      <c r="H62" s="19">
        <f>+โรงพยาบาลหนองบัวลำภู!G6</f>
        <v>2000.47</v>
      </c>
      <c r="I62" s="20">
        <f>+F62-H62</f>
        <v>-2000.47</v>
      </c>
    </row>
    <row r="63" spans="1:9" ht="16.2" customHeight="1" x14ac:dyDescent="0.25">
      <c r="A63" s="22"/>
      <c r="B63" s="23" t="s">
        <v>145</v>
      </c>
      <c r="C63" s="23"/>
      <c r="D63" s="23"/>
      <c r="E63" s="24"/>
      <c r="F63" s="25">
        <f>SUM(F62)</f>
        <v>0</v>
      </c>
      <c r="G63" s="25"/>
      <c r="H63" s="25">
        <f>SUM(H62)</f>
        <v>2000.47</v>
      </c>
      <c r="I63" s="25">
        <f>SUM(I62)</f>
        <v>-2000.47</v>
      </c>
    </row>
    <row r="64" spans="1:9" ht="16.2" customHeight="1" x14ac:dyDescent="0.25">
      <c r="A64" s="15">
        <v>1</v>
      </c>
      <c r="B64" s="35" t="s">
        <v>144</v>
      </c>
      <c r="C64" s="16">
        <v>10671</v>
      </c>
      <c r="D64" s="16" t="s">
        <v>10</v>
      </c>
      <c r="E64" s="17">
        <v>0</v>
      </c>
      <c r="F64" s="18">
        <v>0</v>
      </c>
      <c r="G64" s="17">
        <v>1</v>
      </c>
      <c r="H64" s="19">
        <f>+โรงพยาบาลอุดรธานี!G6</f>
        <v>11250</v>
      </c>
      <c r="I64" s="20">
        <f>+F64-H64</f>
        <v>-11250</v>
      </c>
    </row>
    <row r="65" spans="1:9" ht="16.2" customHeight="1" x14ac:dyDescent="0.25">
      <c r="A65" s="22"/>
      <c r="B65" s="23" t="s">
        <v>144</v>
      </c>
      <c r="C65" s="23"/>
      <c r="D65" s="23"/>
      <c r="E65" s="24"/>
      <c r="F65" s="25">
        <f>SUM(F64)</f>
        <v>0</v>
      </c>
      <c r="G65" s="25"/>
      <c r="H65" s="25">
        <f t="shared" ref="H65:I65" si="5">SUM(H64)</f>
        <v>11250</v>
      </c>
      <c r="I65" s="25">
        <f t="shared" si="5"/>
        <v>-11250</v>
      </c>
    </row>
    <row r="66" spans="1:9" ht="16.2" customHeight="1" x14ac:dyDescent="0.25">
      <c r="A66" s="26" t="s">
        <v>149</v>
      </c>
      <c r="B66" s="27"/>
      <c r="C66" s="27"/>
      <c r="D66" s="28"/>
      <c r="E66" s="29"/>
      <c r="F66" s="30">
        <f>+F18+F27+F42+F61+F63+F65</f>
        <v>1670229.4700000002</v>
      </c>
      <c r="G66" s="31"/>
      <c r="H66" s="30">
        <f>+H18+H27+H42+H61+H63+H65</f>
        <v>1670229.47</v>
      </c>
      <c r="I66" s="30">
        <f>+F66-H66</f>
        <v>0</v>
      </c>
    </row>
    <row r="67" spans="1:9" ht="16.2" customHeight="1" x14ac:dyDescent="0.25">
      <c r="H67" s="5"/>
    </row>
    <row r="70" spans="1:9" s="21" customFormat="1" ht="16.2" customHeight="1" x14ac:dyDescent="0.25">
      <c r="A70" s="21" t="s">
        <v>146</v>
      </c>
      <c r="C70" s="32"/>
      <c r="E70" s="33"/>
      <c r="F70" s="34"/>
      <c r="G70" s="33"/>
      <c r="H70" s="34"/>
      <c r="I70" s="5"/>
    </row>
  </sheetData>
  <mergeCells count="10">
    <mergeCell ref="A66:D66"/>
    <mergeCell ref="A1:I1"/>
    <mergeCell ref="A2:I2"/>
    <mergeCell ref="A3:I3"/>
    <mergeCell ref="A4:A5"/>
    <mergeCell ref="B4:B5"/>
    <mergeCell ref="C4:C5"/>
    <mergeCell ref="D4:D5"/>
    <mergeCell ref="E4:F4"/>
    <mergeCell ref="G4:H4"/>
  </mergeCells>
  <pageMargins left="0.23622047244094491" right="0.23622047244094491" top="0.74803149606299213" bottom="0.74803149606299213" header="0.31496062992125984" footer="0.31496062992125984"/>
  <pageSetup paperSize="9" scale="79" orientation="portrait" r:id="rId1"/>
  <headerFooter>
    <oddFooter>หน้าที่ &amp;P จาก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H9"/>
  <sheetViews>
    <sheetView workbookViewId="0">
      <selection activeCell="K12" sqref="K12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30.398437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8.69921875" bestFit="1" customWidth="1"/>
  </cols>
  <sheetData>
    <row r="1" spans="1:8" x14ac:dyDescent="0.25">
      <c r="A1" s="3" t="s">
        <v>0</v>
      </c>
      <c r="B1" s="3"/>
      <c r="C1" s="3"/>
      <c r="D1" s="3"/>
      <c r="E1" s="3"/>
      <c r="F1" s="3"/>
      <c r="G1" s="3"/>
      <c r="H1" s="3"/>
    </row>
    <row r="3" spans="1:8" x14ac:dyDescent="0.25">
      <c r="A3" s="3" t="s">
        <v>80</v>
      </c>
      <c r="B3" s="3"/>
      <c r="C3" s="3"/>
      <c r="D3" s="3"/>
      <c r="E3" s="3"/>
      <c r="F3" s="3"/>
      <c r="G3" s="3"/>
      <c r="H3" s="3"/>
    </row>
    <row r="5" spans="1:8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</row>
    <row r="6" spans="1:8" x14ac:dyDescent="0.25">
      <c r="A6">
        <v>1</v>
      </c>
      <c r="B6">
        <v>10711</v>
      </c>
      <c r="C6" t="s">
        <v>12</v>
      </c>
      <c r="D6">
        <v>0</v>
      </c>
      <c r="E6">
        <v>0</v>
      </c>
      <c r="F6">
        <v>8</v>
      </c>
      <c r="G6" s="1">
        <v>5391.06</v>
      </c>
      <c r="H6" s="1">
        <v>-5391.06</v>
      </c>
    </row>
    <row r="7" spans="1:8" x14ac:dyDescent="0.25">
      <c r="A7">
        <v>2</v>
      </c>
      <c r="B7">
        <v>11451</v>
      </c>
      <c r="C7" t="s">
        <v>67</v>
      </c>
      <c r="D7">
        <v>0</v>
      </c>
      <c r="E7">
        <v>0</v>
      </c>
      <c r="F7">
        <v>1</v>
      </c>
      <c r="G7">
        <v>480</v>
      </c>
      <c r="H7">
        <v>-480</v>
      </c>
    </row>
    <row r="8" spans="1:8" x14ac:dyDescent="0.25">
      <c r="E8" s="1"/>
      <c r="G8" s="1"/>
    </row>
    <row r="9" spans="1:8" x14ac:dyDescent="0.25">
      <c r="A9" t="s">
        <v>41</v>
      </c>
      <c r="B9" t="s">
        <v>32</v>
      </c>
      <c r="C9">
        <v>0</v>
      </c>
      <c r="D9" t="s">
        <v>33</v>
      </c>
      <c r="E9" s="1">
        <v>5871.06</v>
      </c>
      <c r="F9" t="s">
        <v>34</v>
      </c>
      <c r="G9" s="1">
        <v>-5871.06</v>
      </c>
    </row>
  </sheetData>
  <mergeCells count="2">
    <mergeCell ref="A1:H1"/>
    <mergeCell ref="A3:H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H8"/>
  <sheetViews>
    <sheetView workbookViewId="0">
      <selection activeCell="K12" sqref="K12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6.5976562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7" bestFit="1" customWidth="1"/>
  </cols>
  <sheetData>
    <row r="1" spans="1:8" x14ac:dyDescent="0.25">
      <c r="A1" s="3" t="s">
        <v>0</v>
      </c>
      <c r="B1" s="3"/>
      <c r="C1" s="3"/>
      <c r="D1" s="3"/>
      <c r="E1" s="3"/>
      <c r="F1" s="3"/>
      <c r="G1" s="3"/>
      <c r="H1" s="3"/>
    </row>
    <row r="3" spans="1:8" x14ac:dyDescent="0.25">
      <c r="A3" s="3" t="s">
        <v>74</v>
      </c>
      <c r="B3" s="3"/>
      <c r="C3" s="3"/>
      <c r="D3" s="3"/>
      <c r="E3" s="3"/>
      <c r="F3" s="3"/>
      <c r="G3" s="3"/>
      <c r="H3" s="3"/>
    </row>
    <row r="5" spans="1:8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</row>
    <row r="6" spans="1:8" x14ac:dyDescent="0.25">
      <c r="A6">
        <v>1</v>
      </c>
      <c r="B6">
        <v>10711</v>
      </c>
      <c r="C6" t="s">
        <v>12</v>
      </c>
      <c r="D6">
        <v>0</v>
      </c>
      <c r="E6">
        <v>0</v>
      </c>
      <c r="F6">
        <v>1</v>
      </c>
      <c r="G6">
        <v>385.2</v>
      </c>
      <c r="H6">
        <v>-385.2</v>
      </c>
    </row>
    <row r="8" spans="1:8" x14ac:dyDescent="0.25">
      <c r="A8" t="s">
        <v>37</v>
      </c>
      <c r="B8" t="s">
        <v>32</v>
      </c>
      <c r="C8">
        <v>0</v>
      </c>
      <c r="D8" t="s">
        <v>33</v>
      </c>
      <c r="E8">
        <v>385.2</v>
      </c>
      <c r="F8" t="s">
        <v>34</v>
      </c>
      <c r="G8">
        <v>-385.2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8"/>
  <sheetViews>
    <sheetView workbookViewId="0">
      <selection activeCell="K12" sqref="K12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6.5976562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8.69921875" bestFit="1" customWidth="1"/>
  </cols>
  <sheetData>
    <row r="1" spans="1:9" x14ac:dyDescent="0.25">
      <c r="A1" s="3" t="s">
        <v>0</v>
      </c>
      <c r="B1" s="3"/>
      <c r="C1" s="3"/>
      <c r="D1" s="3"/>
      <c r="E1" s="3"/>
      <c r="F1" s="3"/>
      <c r="G1" s="3"/>
      <c r="H1" s="3"/>
      <c r="I1" s="3"/>
    </row>
    <row r="3" spans="1:9" x14ac:dyDescent="0.25">
      <c r="A3" s="3" t="s">
        <v>75</v>
      </c>
      <c r="B3" s="3"/>
      <c r="C3" s="3"/>
      <c r="D3" s="3"/>
      <c r="E3" s="3"/>
      <c r="F3" s="3"/>
      <c r="G3" s="3"/>
      <c r="H3" s="3"/>
      <c r="I3" s="3"/>
    </row>
    <row r="5" spans="1:9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</row>
    <row r="6" spans="1:9" x14ac:dyDescent="0.25">
      <c r="A6">
        <v>1</v>
      </c>
      <c r="B6">
        <v>10711</v>
      </c>
      <c r="C6" t="s">
        <v>12</v>
      </c>
      <c r="D6">
        <v>0</v>
      </c>
      <c r="E6">
        <v>0</v>
      </c>
      <c r="F6">
        <v>7</v>
      </c>
      <c r="G6" s="1">
        <v>7125.85</v>
      </c>
      <c r="H6" s="1">
        <v>-7125.85</v>
      </c>
    </row>
    <row r="8" spans="1:9" x14ac:dyDescent="0.25">
      <c r="A8" t="s">
        <v>37</v>
      </c>
      <c r="B8" t="s">
        <v>32</v>
      </c>
      <c r="C8">
        <v>0</v>
      </c>
      <c r="D8" t="s">
        <v>33</v>
      </c>
      <c r="E8" s="1">
        <v>7125.85</v>
      </c>
      <c r="F8" t="s">
        <v>34</v>
      </c>
      <c r="G8" s="1">
        <v>-7125.85</v>
      </c>
    </row>
  </sheetData>
  <mergeCells count="2">
    <mergeCell ref="A1:I1"/>
    <mergeCell ref="A3:I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F0000"/>
  </sheetPr>
  <dimension ref="A1:H8"/>
  <sheetViews>
    <sheetView workbookViewId="0">
      <selection activeCell="K12" sqref="K12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6.5976562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8" x14ac:dyDescent="0.25">
      <c r="A1" s="3" t="s">
        <v>0</v>
      </c>
      <c r="B1" s="3"/>
      <c r="C1" s="3"/>
      <c r="D1" s="3"/>
      <c r="E1" s="3"/>
      <c r="F1" s="3"/>
      <c r="G1" s="3"/>
      <c r="H1" s="3"/>
    </row>
    <row r="3" spans="1:8" x14ac:dyDescent="0.25">
      <c r="A3" s="3" t="s">
        <v>76</v>
      </c>
      <c r="B3" s="3"/>
      <c r="C3" s="3"/>
      <c r="D3" s="3"/>
      <c r="E3" s="3"/>
      <c r="F3" s="3"/>
      <c r="G3" s="3"/>
      <c r="H3" s="3"/>
    </row>
    <row r="5" spans="1:8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</row>
    <row r="6" spans="1:8" x14ac:dyDescent="0.25">
      <c r="A6">
        <v>1</v>
      </c>
      <c r="B6">
        <v>10711</v>
      </c>
      <c r="C6" t="s">
        <v>12</v>
      </c>
      <c r="D6">
        <v>0</v>
      </c>
      <c r="E6">
        <v>0</v>
      </c>
      <c r="F6">
        <v>9</v>
      </c>
      <c r="G6" s="1">
        <v>13249.02</v>
      </c>
      <c r="H6" s="1">
        <v>-13249.02</v>
      </c>
    </row>
    <row r="8" spans="1:8" x14ac:dyDescent="0.25">
      <c r="A8" t="s">
        <v>37</v>
      </c>
      <c r="B8" t="s">
        <v>32</v>
      </c>
      <c r="C8">
        <v>0</v>
      </c>
      <c r="D8" t="s">
        <v>33</v>
      </c>
      <c r="E8" s="1">
        <v>13249.02</v>
      </c>
      <c r="F8" t="s">
        <v>34</v>
      </c>
      <c r="H8" s="2">
        <v>-13249.02</v>
      </c>
    </row>
  </sheetData>
  <mergeCells count="2">
    <mergeCell ref="A1:H1"/>
    <mergeCell ref="A3:H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55</vt:i4>
      </vt:variant>
      <vt:variant>
        <vt:lpstr>ช่วงที่มีชื่อ</vt:lpstr>
      </vt:variant>
      <vt:variant>
        <vt:i4>1</vt:i4>
      </vt:variant>
    </vt:vector>
  </HeadingPairs>
  <TitlesOfParts>
    <vt:vector size="56" baseType="lpstr">
      <vt:lpstr>โรงพยาบาลนครพนม </vt:lpstr>
      <vt:lpstr>โรงพยาบาลปลาปาก</vt:lpstr>
      <vt:lpstr>โรงพยาบาลท่าอุเทน</vt:lpstr>
      <vt:lpstr>โรงพยาบาลบ้านแพง</vt:lpstr>
      <vt:lpstr>โรงพยาบาลนาทม</vt:lpstr>
      <vt:lpstr> โรงพยาบาลเรณูนคร </vt:lpstr>
      <vt:lpstr>โรงพยาบาลนาแก</vt:lpstr>
      <vt:lpstr>โรงพยาบาลศรีสงคราม</vt:lpstr>
      <vt:lpstr>โรงพยาบาลนาหว้า</vt:lpstr>
      <vt:lpstr>โรงพยาบาลโพนสวรรค์</vt:lpstr>
      <vt:lpstr>โรงพยาบาลสมเด็จพระยุพราชธาตุพนม</vt:lpstr>
      <vt:lpstr>โรงพยาบาลวังยาง</vt:lpstr>
      <vt:lpstr>โรงพยาบาลบึงกาฬ </vt:lpstr>
      <vt:lpstr>โรงพยาบาลพรเจริญ</vt:lpstr>
      <vt:lpstr>โรงพยาบาลโซ่พิสัย</vt:lpstr>
      <vt:lpstr>โรงพยาบาลเซกา</vt:lpstr>
      <vt:lpstr>โรงพยาบาลปากคาด </vt:lpstr>
      <vt:lpstr>โรงพยาบาลบึงโขงหลง</vt:lpstr>
      <vt:lpstr>โรงพยาบาลศรีวิไล</vt:lpstr>
      <vt:lpstr>โรงพยาบาลบุ่งคล้า</vt:lpstr>
      <vt:lpstr>โรงพยาบาลเลย </vt:lpstr>
      <vt:lpstr>โรงพยาบาลนาด้วง</vt:lpstr>
      <vt:lpstr>โรงพยาบาลเชียงคาน </vt:lpstr>
      <vt:lpstr>โรงพยาบาลปากชม</vt:lpstr>
      <vt:lpstr>โรงพยาบาลนาแห้ว</vt:lpstr>
      <vt:lpstr>โรงพยาบาลภูเรือ</vt:lpstr>
      <vt:lpstr>โรงพยาบาลท่าลี่</vt:lpstr>
      <vt:lpstr>โรงพยาบาลวังสะพุง</vt:lpstr>
      <vt:lpstr>โรงพยาบาลภูกระดึง</vt:lpstr>
      <vt:lpstr>โรงพยาบาลภูหลวง</vt:lpstr>
      <vt:lpstr>โรงพยาบาลผาขาว</vt:lpstr>
      <vt:lpstr>รพ.สมเด็จพระยุพราชด่านซ้าย</vt:lpstr>
      <vt:lpstr>โรงพยาบาลเอราวัณ</vt:lpstr>
      <vt:lpstr>โรงพยาบาลหนองหิน </vt:lpstr>
      <vt:lpstr>โรงพยาบาลศูนย์สกลนคร</vt:lpstr>
      <vt:lpstr> โรงพยาบาลกุสุมาลย์</vt:lpstr>
      <vt:lpstr>โรงพยาบาลกุดบาก</vt:lpstr>
      <vt:lpstr>โรงพยาบาลพระอาจารย์ฝั้นอาจาโร</vt:lpstr>
      <vt:lpstr>โรงพยาบาลพังโคน</vt:lpstr>
      <vt:lpstr>โรงพยาบาลวาริชภูมิ</vt:lpstr>
      <vt:lpstr>โรงพยาบาลนิคมน้ำอูน</vt:lpstr>
      <vt:lpstr>โรงพยาบาลวานรนิวาส</vt:lpstr>
      <vt:lpstr> โรงพยาบาลคำตากล้า</vt:lpstr>
      <vt:lpstr>โรงพยาบาลบ้านม่วง</vt:lpstr>
      <vt:lpstr>โรงพยาบาลอากาศอำนวย</vt:lpstr>
      <vt:lpstr>โรงพยาบาลส่องดาว</vt:lpstr>
      <vt:lpstr>โรงพยาบาลเต่างอย</vt:lpstr>
      <vt:lpstr> โรงพยาบาลโคกศรีสุพรรณ</vt:lpstr>
      <vt:lpstr>โรงพยาบาลเจริญศิลป์</vt:lpstr>
      <vt:lpstr>โรงพยาบาลโพนนาแก้ว</vt:lpstr>
      <vt:lpstr>โรงพยาบาลสว่างแดนดิน</vt:lpstr>
      <vt:lpstr>โรงพยาบาลพระอาจารย์แบน ธนากโร</vt:lpstr>
      <vt:lpstr>โรงพยาบาลหนองบัวลำภู</vt:lpstr>
      <vt:lpstr>โรงพยาบาลอุดรธานี</vt:lpstr>
      <vt:lpstr>สรุปไตรมาส4</vt:lpstr>
      <vt:lpstr>สรุปไตรมาส4!Print_Titles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r8way 01</cp:lastModifiedBy>
  <cp:lastPrinted>2024-03-06T10:13:35Z</cp:lastPrinted>
  <dcterms:created xsi:type="dcterms:W3CDTF">2015-06-05T18:17:20Z</dcterms:created>
  <dcterms:modified xsi:type="dcterms:W3CDTF">2024-03-06T10:18:24Z</dcterms:modified>
</cp:coreProperties>
</file>