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รพ ยืมยาระหว่างกัน\"/>
    </mc:Choice>
  </mc:AlternateContent>
  <xr:revisionPtr revIDLastSave="0" documentId="13_ncr:1_{B81ED3F0-7D85-4603-852D-17A0C37105F7}" xr6:coauthVersionLast="47" xr6:coauthVersionMax="47" xr10:uidLastSave="{00000000-0000-0000-0000-000000000000}"/>
  <bookViews>
    <workbookView xWindow="2688" yWindow="828" windowWidth="16284" windowHeight="12132" tabRatio="892" xr2:uid="{00000000-000D-0000-FFFF-FFFF00000000}"/>
  </bookViews>
  <sheets>
    <sheet name="สรุปไตรมาส1" sheetId="59" r:id="rId1"/>
    <sheet name="โรงพยาบาลศูนย์สกลนคร" sheetId="35" r:id="rId2"/>
    <sheet name="โรงพยาบาลกุสุมาลย์" sheetId="36" r:id="rId3"/>
    <sheet name="โรงพยาบาลกุดบาก" sheetId="4" r:id="rId4"/>
    <sheet name="โรงพยาบาลพระอาจารย์ฝั้นอาจาโร" sheetId="5" r:id="rId5"/>
    <sheet name="โรงพยาบาลพังโคน" sheetId="6" r:id="rId6"/>
    <sheet name="โรงพยาบาลวาริชภูมิ" sheetId="7" r:id="rId7"/>
    <sheet name="โรงพยาบาลนิคมน้ำอูน" sheetId="19" r:id="rId8"/>
    <sheet name="โรงพยาบาลวานรนิวาส" sheetId="8" r:id="rId9"/>
    <sheet name="โรงพยาบาลคำตากล้า " sheetId="9" r:id="rId10"/>
    <sheet name="โรงพยาบาลบ้านม่วง" sheetId="10" r:id="rId11"/>
    <sheet name="โรงพยาบาลอากาศอำนวย" sheetId="11" r:id="rId12"/>
    <sheet name="โรงพยาบาลส่องดาว" sheetId="12" r:id="rId13"/>
    <sheet name="โรงพยาบาลเต่างอย" sheetId="13" r:id="rId14"/>
    <sheet name="โรงพยาบาลโคกศรีสุพรรณ" sheetId="14" r:id="rId15"/>
    <sheet name="โรงพยาบาลโพนนาแก้ว" sheetId="16" r:id="rId16"/>
    <sheet name="โรงพยาบาลพระอาจารย์แบน ธนากโร" sheetId="18" r:id="rId17"/>
    <sheet name="โรงพยาบาลนครพนม" sheetId="21" r:id="rId18"/>
    <sheet name="โรงพยาบาลสว่างแดนดิน" sheetId="17" r:id="rId19"/>
    <sheet name="โรงพยาบาลเจริญศิลป์ " sheetId="15" r:id="rId20"/>
    <sheet name="โรงพยาบาลปลาปา" sheetId="22" r:id="rId21"/>
    <sheet name="โรงพยาบาลท่าอุเทน" sheetId="23" r:id="rId22"/>
    <sheet name="โรงพยาบาลบ้านแพง" sheetId="24" r:id="rId23"/>
    <sheet name="โรงพยาบาลนาทม" sheetId="25" r:id="rId24"/>
    <sheet name="โรงพยาบาลเรณูนคร" sheetId="26" r:id="rId25"/>
    <sheet name="โรงพยาบาลนาแก" sheetId="27" r:id="rId26"/>
    <sheet name="โรงพยาบาลศรีสงคราม" sheetId="28" r:id="rId27"/>
    <sheet name="โรงพยาบาลนาหว้า" sheetId="29" r:id="rId28"/>
    <sheet name="โรงพยาบาลโพนสวรรค์" sheetId="30" r:id="rId29"/>
    <sheet name="โรงพยาบาลสมเด็จพระยุพราชธาตุพนม" sheetId="31" r:id="rId30"/>
    <sheet name="โรงพยาบาลวังยาง" sheetId="33" r:id="rId31"/>
    <sheet name="โรงพยาบาลบึงกาฬ" sheetId="37" r:id="rId32"/>
    <sheet name="โรงพยาบาลพรเจริญ" sheetId="43" r:id="rId33"/>
    <sheet name="โรงพยาบาลโซ่พิสัย" sheetId="39" r:id="rId34"/>
    <sheet name="โรงพยาบาลเซกา" sheetId="38" r:id="rId35"/>
    <sheet name="โรงพยาบาลปากคาด" sheetId="42" r:id="rId36"/>
    <sheet name="โรงพยาบาลบึงโขงหลง" sheetId="40" r:id="rId37"/>
    <sheet name="โรงพยาบาลศรีวิไล" sheetId="44" r:id="rId38"/>
    <sheet name=" โรงพยาบาลบุ่งคล้า" sheetId="41" r:id="rId39"/>
    <sheet name="โรงพยาบาลเลย" sheetId="45" r:id="rId40"/>
    <sheet name="โรงพยาบาลนาด้วง" sheetId="53" r:id="rId41"/>
    <sheet name="โรงพยาบาลเชียงคาน" sheetId="49" r:id="rId42"/>
    <sheet name=" โรงพยาบาลปากชม" sheetId="52" r:id="rId43"/>
    <sheet name=" โรงพยาบาลนาแห้ว " sheetId="54" r:id="rId44"/>
    <sheet name="โรงพยาบาลภูเรือ" sheetId="55" r:id="rId45"/>
    <sheet name="โรงพยาบาลท่าลี่" sheetId="47" r:id="rId46"/>
    <sheet name=" โรงพยาบาลวังสะพุง" sheetId="56" r:id="rId47"/>
    <sheet name="โรงพยาบาลภูกระดึง" sheetId="57" r:id="rId48"/>
    <sheet name="โรงพยาบาลภูหลวง" sheetId="48" r:id="rId49"/>
    <sheet name="โรงพยาบาลผาขาว" sheetId="46" r:id="rId50"/>
    <sheet name="โรงพยาบาลสมเด็จพระยุพราชฯ" sheetId="51" r:id="rId51"/>
    <sheet name="โรงพยาบาลเอราวัณ" sheetId="50" r:id="rId52"/>
    <sheet name="โรงพยาบาลหนองหิน" sheetId="58" r:id="rId53"/>
  </sheets>
  <definedNames>
    <definedName name="_xlnm.Print_Titles" localSheetId="0">สรุปไตรมาส1!$1:$5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59" l="1"/>
  <c r="H62" i="59"/>
  <c r="F61" i="59"/>
  <c r="F62" i="59" s="1"/>
  <c r="I62" i="59" s="1"/>
  <c r="H50" i="59"/>
  <c r="H41" i="59"/>
  <c r="F41" i="59"/>
  <c r="I41" i="59" s="1"/>
  <c r="H40" i="59"/>
  <c r="F40" i="59"/>
  <c r="H39" i="59"/>
  <c r="F39" i="59"/>
  <c r="H38" i="59"/>
  <c r="F38" i="59"/>
  <c r="H37" i="59"/>
  <c r="I37" i="59" s="1"/>
  <c r="H36" i="59"/>
  <c r="I36" i="59" s="1"/>
  <c r="H35" i="59"/>
  <c r="F35" i="59"/>
  <c r="H34" i="59"/>
  <c r="I34" i="59" s="1"/>
  <c r="H33" i="59"/>
  <c r="I33" i="59" s="1"/>
  <c r="H32" i="59"/>
  <c r="I32" i="59" s="1"/>
  <c r="H31" i="59"/>
  <c r="I31" i="59" s="1"/>
  <c r="H30" i="59"/>
  <c r="I30" i="59" s="1"/>
  <c r="H29" i="59"/>
  <c r="I29" i="59" s="1"/>
  <c r="F28" i="59"/>
  <c r="I28" i="59" s="1"/>
  <c r="H25" i="59"/>
  <c r="I25" i="59" s="1"/>
  <c r="H26" i="59"/>
  <c r="I26" i="59" s="1"/>
  <c r="H23" i="59"/>
  <c r="I23" i="59" s="1"/>
  <c r="H24" i="59"/>
  <c r="I24" i="59" s="1"/>
  <c r="H22" i="59"/>
  <c r="I22" i="59" s="1"/>
  <c r="H21" i="59"/>
  <c r="I21" i="59" s="1"/>
  <c r="H20" i="59"/>
  <c r="I20" i="59" s="1"/>
  <c r="H19" i="59"/>
  <c r="H27" i="59" s="1"/>
  <c r="F19" i="59"/>
  <c r="F27" i="59" s="1"/>
  <c r="H17" i="59"/>
  <c r="I17" i="59" s="1"/>
  <c r="H16" i="59"/>
  <c r="F16" i="59"/>
  <c r="H15" i="59"/>
  <c r="I15" i="59" s="1"/>
  <c r="H14" i="59"/>
  <c r="I14" i="59" s="1"/>
  <c r="F42" i="59" l="1"/>
  <c r="H42" i="59"/>
  <c r="I16" i="59"/>
  <c r="I38" i="59"/>
  <c r="I39" i="59"/>
  <c r="I19" i="59"/>
  <c r="I27" i="59" s="1"/>
  <c r="I35" i="59"/>
  <c r="I42" i="59" s="1"/>
  <c r="I40" i="59"/>
  <c r="H13" i="59" l="1"/>
  <c r="I13" i="59" s="1"/>
  <c r="H12" i="59"/>
  <c r="I12" i="59" s="1"/>
  <c r="H11" i="59"/>
  <c r="F11" i="59"/>
  <c r="H10" i="59"/>
  <c r="I10" i="59" s="1"/>
  <c r="H9" i="59"/>
  <c r="I9" i="59" s="1"/>
  <c r="H8" i="59"/>
  <c r="I8" i="59" s="1"/>
  <c r="H7" i="59"/>
  <c r="I7" i="59" s="1"/>
  <c r="H57" i="59"/>
  <c r="I57" i="59" s="1"/>
  <c r="H59" i="59"/>
  <c r="F59" i="59"/>
  <c r="H6" i="59"/>
  <c r="F6" i="59"/>
  <c r="F18" i="59" s="1"/>
  <c r="H60" i="59"/>
  <c r="I60" i="59" s="1"/>
  <c r="H58" i="59"/>
  <c r="I58" i="59" s="1"/>
  <c r="H56" i="59"/>
  <c r="I56" i="59" s="1"/>
  <c r="H55" i="59"/>
  <c r="I55" i="59" s="1"/>
  <c r="H54" i="59"/>
  <c r="F54" i="59"/>
  <c r="H53" i="59"/>
  <c r="I53" i="59" s="1"/>
  <c r="H52" i="59"/>
  <c r="F52" i="59"/>
  <c r="H51" i="59"/>
  <c r="F51" i="59"/>
  <c r="F50" i="59"/>
  <c r="H49" i="59"/>
  <c r="I49" i="59" s="1"/>
  <c r="H48" i="59"/>
  <c r="I48" i="59" s="1"/>
  <c r="H47" i="59"/>
  <c r="I47" i="59" s="1"/>
  <c r="H46" i="59"/>
  <c r="I46" i="59" s="1"/>
  <c r="H45" i="59"/>
  <c r="I45" i="59" s="1"/>
  <c r="H44" i="59"/>
  <c r="F43" i="59"/>
  <c r="H18" i="59" l="1"/>
  <c r="I54" i="59"/>
  <c r="H61" i="59"/>
  <c r="I11" i="59"/>
  <c r="I50" i="59"/>
  <c r="I43" i="59"/>
  <c r="I44" i="59"/>
  <c r="I51" i="59"/>
  <c r="I59" i="59"/>
  <c r="I6" i="59"/>
  <c r="I18" i="59" s="1"/>
  <c r="I52" i="59"/>
</calcChain>
</file>

<file path=xl/sharedStrings.xml><?xml version="1.0" encoding="utf-8"?>
<sst xmlns="http://schemas.openxmlformats.org/spreadsheetml/2006/main" count="990" uniqueCount="144">
  <si>
    <t>ลำดับที่</t>
  </si>
  <si>
    <t>รหัสรพ.</t>
  </si>
  <si>
    <t>รายชื่อรพ.</t>
  </si>
  <si>
    <t>รายการให้ยืม</t>
  </si>
  <si>
    <t>รวมเงินลูกหนี้</t>
  </si>
  <si>
    <t>รายการยืม</t>
  </si>
  <si>
    <t>รวมเงินเจ้าหนี้</t>
  </si>
  <si>
    <t>รวมยอด</t>
  </si>
  <si>
    <t>โรงพยาบาลบึงกาฬ</t>
  </si>
  <si>
    <t>โรงพยาบาลกุสุมาลย์</t>
  </si>
  <si>
    <t>โรงพยาบาลกุดบาก</t>
  </si>
  <si>
    <t>โรงพยาบาลพระอาจารย์ฝั้นอาจาโร</t>
  </si>
  <si>
    <t>โรงพยาบาลพังโคน</t>
  </si>
  <si>
    <t>โรงพยาบาลวาริชภูมิ</t>
  </si>
  <si>
    <t>โรงพยาบาลนิคมน้ำอูน</t>
  </si>
  <si>
    <t>โรงพยาบาลวานรนิวาส</t>
  </si>
  <si>
    <t>โรงพยาบาลคำตากล้า</t>
  </si>
  <si>
    <t>โรงพยาบาลบ้านม่วง</t>
  </si>
  <si>
    <t>โรงพยาบาลอากาศอำนวย</t>
  </si>
  <si>
    <t>โรงพยาบาลส่องดาว</t>
  </si>
  <si>
    <t>โรงพยาบาลเต่างอย</t>
  </si>
  <si>
    <t>โรงพยาบาลโคกศรีสุพรรณ</t>
  </si>
  <si>
    <t>โรงพยาบาลโพนนาแก้ว</t>
  </si>
  <si>
    <t>โรงพยาบาลพระอาจารย์แบน ธนากโร</t>
  </si>
  <si>
    <t>โรงพยาบาลนครพนม</t>
  </si>
  <si>
    <t>โรงพยาบาลสมเด็จพระยุพราชสว่างแดนดิน</t>
  </si>
  <si>
    <t>ข้อมูลทั้งหมด 18</t>
  </si>
  <si>
    <t>รวมลูกหนี้</t>
  </si>
  <si>
    <t>รวมเจ้าหนี้</t>
  </si>
  <si>
    <t>รวมยอด(ลูกหนี้ - เจ้าหนี้)</t>
  </si>
  <si>
    <t>รายงานเจ้าหนี้ - ลูกหนี้ของโรงพยบาล (อนุมัติแล้วและตัดยอด 2 เดือน )  ไตรมาส 1</t>
  </si>
  <si>
    <t>รายชื่อโรงพยาบาล :  โรงพยาบาลศูนย์สกลนคร      ประจำเดือน :  ตุลาคม 2565 ถึง ธันวาคม 2565</t>
  </si>
  <si>
    <t>รายชื่อโรงพยาบาล :  โรงพยาบาลกุสุมาลย์      ประจำเดือน :  ตุลาคม 2565 ถึง ธันวาคม 2565</t>
  </si>
  <si>
    <t>โรงพยาบาลศูนย์สกลนคร</t>
  </si>
  <si>
    <t>ข้อมูลทั้งหมด 1</t>
  </si>
  <si>
    <t>รายชื่อโรงพยาบาล :  โรงพยาบาลกุดบาก      ประจำเดือน :  ตุลาคม 2565 ถึง ธันวาคม 2565</t>
  </si>
  <si>
    <t>รายชื่อโรงพยาบาล :  โรงพยาบาลพระอาจารย์ฝั้นอาจาโร      ประจำเดือน :  ตุลาคม 2565 ถึง ธันวาคม 2565</t>
  </si>
  <si>
    <t>ข้อมูลทั้งหมด 2</t>
  </si>
  <si>
    <t>รายชื่อโรงพยาบาล :  โรงพยาบาลพังโคน      ประจำเดือน :  ตุลาคม 2565 ถึง ธันวาคม 2565</t>
  </si>
  <si>
    <t>รายชื่อโรงพยาบาล :  โรงพยาบาลวาริชภูมิ      ประจำเดือน :  ตุลาคม 2565 ถึง ธันวาคม 2565</t>
  </si>
  <si>
    <t>รายชื่อโรงพยาบาล :  โรงพยาบาลวานรนิวาส      ประจำเดือน :  ตุลาคม 2565 ถึง ธันวาคม 2565</t>
  </si>
  <si>
    <t>ข้อมูลทั้งหมด 5</t>
  </si>
  <si>
    <t>รายชื่อโรงพยาบาล :  โรงพยาบาลคำตากล้า      ประจำเดือน :  ตุลาคม 2565 ถึง ธันวาคม 2565</t>
  </si>
  <si>
    <t>รายชื่อโรงพยาบาล :  โรงพยาบาลบ้านม่วง      ประจำเดือน :  ตุลาคม 2565 ถึง ธันวาคม 2565</t>
  </si>
  <si>
    <t>ข้อมูลทั้งหมด 3</t>
  </si>
  <si>
    <t>รายชื่อโรงพยาบาล :  โรงพยาบาลอากาศอำนวย      ประจำเดือน :  ตุลาคม 2565 ถึง ธันวาคม 2565</t>
  </si>
  <si>
    <t>รายชื่อโรงพยาบาล :  โรงพยาบาลส่องดาว      ประจำเดือน :  ตุลาคม 2565 ถึง ธันวาคม 2565</t>
  </si>
  <si>
    <t>รายชื่อโรงพยาบาล :  โรงพยาบาลเต่างอย      ประจำเดือน :  ตุลาคม 2565 ถึง ธันวาคม 2565</t>
  </si>
  <si>
    <t>รายชื่อโรงพยาบาล :  โรงพยาบาลโคกศรีสุพรรณ      ประจำเดือน :  ตุลาคม 2565 ถึง ธันวาคม 2565</t>
  </si>
  <si>
    <t>รายชื่อโรงพยาบาล :  โรงพยาบาลเจริญศิลป์      ประจำเดือน :  ตุลาคม 2565 ถึง ธันวาคม 2565</t>
  </si>
  <si>
    <t>รายชื่อโรงพยาบาล :  โรงพยาบาลโพนนาแก้ว      ประจำเดือน :  ตุลาคม 2565 ถึง ธันวาคม 2565</t>
  </si>
  <si>
    <t>รายชื่อโรงพยาบาล :  โรงพยาบาลสมเด็จพระยุพราชสว่างแดนดิน      ประจำเดือน :  ตุลาคม 2565 ถึง ธันวาคม 2565</t>
  </si>
  <si>
    <t>โรงพยาบาลเจริญศิลป์</t>
  </si>
  <si>
    <t>ข้อมูลทั้งหมด 8</t>
  </si>
  <si>
    <t>รายชื่อโรงพยาบาล :  โรงพยาบาลพระอาจารย์แบน ธนากโร      ประจำเดือน :  ตุลาคม 2565 ถึง ธันวาคม 2565</t>
  </si>
  <si>
    <t>รายชื่อโรงพยาบาล :  โรงพยาบาลนิคมน้ำอูน      ประจำเดือน :  ตุลาคม 2565 ถึง ธันวาคม 2565</t>
  </si>
  <si>
    <t>รายชื่อโรงพยาบาล :  โรงพยาบาลนาทม      ประจำเดือน :  ตุลาคม 2565 ถึง ธันวาคม 2565</t>
  </si>
  <si>
    <t>รายชื่อโรงพยาบาล :  โรงพยาบาลนครพนม      ประจำเดือน :  ตุลาคม 2565 ถึง ธันวาคม 2565</t>
  </si>
  <si>
    <t>โรงพยาบาลปลาปาก</t>
  </si>
  <si>
    <t>โรงพยาบาลท่าอุเทน</t>
  </si>
  <si>
    <t>โรงพยาบาลบ้านแพง</t>
  </si>
  <si>
    <t>โรงพยาบาลนาทม</t>
  </si>
  <si>
    <t>โรงพยาบาลเรณูนคร</t>
  </si>
  <si>
    <t>โรงพยาบาลนาแก</t>
  </si>
  <si>
    <t>โรงพยาบาลศรีสงคราม</t>
  </si>
  <si>
    <t>โรงพยาบาลนาหว้า</t>
  </si>
  <si>
    <t>โรงพยาบาลโพนสวรรค์</t>
  </si>
  <si>
    <t>โรงพยาบาลวังยาง</t>
  </si>
  <si>
    <t>โรงพยาบาลสมเด็จพระยุพราชธาตุพนม</t>
  </si>
  <si>
    <t>ข้อมูลทั้งหมด 12</t>
  </si>
  <si>
    <t>รายชื่อโรงพยาบาล :  โรงพยาบาลปลาปาก      ประจำเดือน :  ตุลาคม 2565 ถึง ธันวาคม 2565</t>
  </si>
  <si>
    <t>รายชื่อโรงพยาบาล :  โรงพยาบาลท่าอุเทน      ประจำเดือน :  ตุลาคม 2565 ถึง ธันวาคม 2565</t>
  </si>
  <si>
    <t>รายชื่อโรงพยาบาล :  โรงพยาบาลบ้านแพง      ประจำเดือน :  ตุลาคม 2565 ถึง ธันวาคม 2565</t>
  </si>
  <si>
    <t>รายชื่อโรงพยาบาล :  โรงพยาบาลเรณูนคร      ประจำเดือน :  ตุลาคม 2565 ถึง ธันวาคม 2565</t>
  </si>
  <si>
    <t>ข้อมูลทั้งหมด 4</t>
  </si>
  <si>
    <t>รายชื่อโรงพยาบาล :  โรงพยาบาลนาแก      ประจำเดือน :  ตุลาคม 2565 ถึง ธันวาคม 2565</t>
  </si>
  <si>
    <t>ายงานเจ้าหนี้ - ลูกหนี้ของโรงพยบาล (อนุมัติแล้วและตัดยอด 2 เดือน )  ไตรมาส 1</t>
  </si>
  <si>
    <t>รายชื่อโรงพยาบาล :  โรงพยาบาลศรีสงคราม      ประจำเดือน :  ตุลาคม 2565 ถึง ธันวาคม 2565</t>
  </si>
  <si>
    <t>รายชื่อโรงพยาบาล :  โรงพยาบาลนาหว้า      ประจำเดือน :  ตุลาคม 2565 ถึง ธันวาคม 2565</t>
  </si>
  <si>
    <t>รายชื่อโรงพยาบาล :  โรงพยาบาลโพนสวรรค์      ประจำเดือน :  ตุลาคม 2565 ถึง ธันวาคม 2565</t>
  </si>
  <si>
    <t>รายชื่อโรงพยาบาล :  โรงพยาบาลสมเด็จพระยุพราชธาตุพนม      ประจำเดือน :  ตุลาคม 2565 ถึง ธันวาคม 2565</t>
  </si>
  <si>
    <t>รายชื่อโรงพยาบาล :  โรงพยาบาลวังยาง      ประจำเดือน :  ตุลาคม 2565 ถึง ธันวาคม 2565</t>
  </si>
  <si>
    <t>รายชื่อโรงพยาบาล :  โรงพยาบาลบึงกาฬ      ประจำเดือน :  ตุลาคม 2565 ถึง ธันวาคม 2565</t>
  </si>
  <si>
    <t>โรงพยาบาลพรเจริญ</t>
  </si>
  <si>
    <t>โรงพยาบาลโซ่พิสัย</t>
  </si>
  <si>
    <t>โรงพยาบาลเซกา</t>
  </si>
  <si>
    <t>โรงพยาบาลปากคาด</t>
  </si>
  <si>
    <t>โรงพยาบาลบึงโขงหลง</t>
  </si>
  <si>
    <t>โรงพยาบาลศรีวิไล</t>
  </si>
  <si>
    <t>โรงพยาบาลบุ่งคล้า</t>
  </si>
  <si>
    <t>รายชื่อโรงพยาบาล :  โรงพยาบาลเซกา      ประจำเดือน :  ตุลาคม 2565 ถึง ธันวาคม 2565</t>
  </si>
  <si>
    <t>รายชื่อโรงพยาบาล :  โรงพยาบาลโซ่พิสัย      ประจำเดือน :  ตุลาคม 2565 ถึง ธันวาคม 2565</t>
  </si>
  <si>
    <t>รายชื่อโรงพยาบาล :  โรงพยาบาลบึงโขงหลง      ประจำเดือน :  ตุลาคม 2565 ถึง ธันวาคม 2565</t>
  </si>
  <si>
    <t>รายชื่อโรงพยาบาล :  โรงพยาบาลบุ่งคล้า      ประจำเดือน :  ตุลาคม 2565 ถึง ธันวาคม 2565</t>
  </si>
  <si>
    <t>รายชื่อโรงพยาบาล :  โรงพยาบาลปากคาด      ประจำเดือน :  ตุลาคม 2565 ถึง ธันวาคม 2565</t>
  </si>
  <si>
    <t>รายชื่อโรงพยาบาล :  โรงพยาบาลพรเจริญ      ประจำเดือน :  ตุลาคม 2565 ถึง ธันวาคม 2565</t>
  </si>
  <si>
    <t>รายชื่อโรงพยาบาล :  โรงพยาบาลศรีวิไล      ประจำเดือน :  ตุลาคม 2565 ถึง ธันวาคม 2565</t>
  </si>
  <si>
    <t>รายชื่อโรงพยาบาล :  โรงพยาบาลเลย      ประจำเดือน :  ตุลาคม 2565 ถึง ธันวาคม 2565</t>
  </si>
  <si>
    <t>โรงพยาบาลนาด้วง</t>
  </si>
  <si>
    <t>โรงพยาบาลเชียงคาน</t>
  </si>
  <si>
    <t>โรงพยาบาลปากชม</t>
  </si>
  <si>
    <t>โรงพยาบาลนาแห้ว</t>
  </si>
  <si>
    <t>โรงพยาบาลภูเรือ</t>
  </si>
  <si>
    <t>โรงพยาบาลท่าลี่</t>
  </si>
  <si>
    <t>โรงพยาบาลวังสะพุง</t>
  </si>
  <si>
    <t>โรงพยาบาลภูกระดึง</t>
  </si>
  <si>
    <t>โรงพยาบาลภูหลวง</t>
  </si>
  <si>
    <t>โรงพยาบาลผาขาว</t>
  </si>
  <si>
    <t>โรงพยาบาลสมเด็จพระยุพราชด่านซ้าย</t>
  </si>
  <si>
    <t>โรงพยาบาลเอราวัณ</t>
  </si>
  <si>
    <t>โรงพยาบาลหนองหิน</t>
  </si>
  <si>
    <t>ข้อมูลทั้งหมด 13</t>
  </si>
  <si>
    <t>โรงพยาบาลเลย</t>
  </si>
  <si>
    <t>รายชื่อโรงพยาบาล :  โรงพยาบาลผาขาว      ประจำเดือน :  ตุลาคม 2565 ถึง ธันวาคม 2565</t>
  </si>
  <si>
    <t>รายชื่อโรงพยาบาล :  โรงพยาบาลท่าลี่      ประจำเดือน :  ตุลาคม 2565 ถึง ธันวาคม 2565</t>
  </si>
  <si>
    <t>รายชื่อโรงพยาบาล :  โรงพยาบาลภูหลวง      ประจำเดือน :  ตุลาคม 2565 ถึง ธันวาคม 2565</t>
  </si>
  <si>
    <t>รายชื่อโรงพยาบาล :  โรงพยาบาลเชียงคาน      ประจำเดือน :  ตุลาคม 2565 ถึง ธันวาคม 2565</t>
  </si>
  <si>
    <t>รายชื่อโรงพยาบาล :  โรงพยาบาลเอราวัณ      ประจำเดือน :  ตุลาคม 2565 ถึง ธันวาคม 2565</t>
  </si>
  <si>
    <t>รายชื่อโรงพยาบาล :  โรงพยาบาลสมเด็จพระยุพราชด่านซ้าย      ประจำเดือน :  ตุลาคม 2565 ถึง ธันวาคม 2565</t>
  </si>
  <si>
    <t>รายชื่อโรงพยาบาล :  โรงพยาบาลปากชม      ประจำเดือน :  ตุลาคม 2565 ถึง ธันวาคม 2565</t>
  </si>
  <si>
    <t>รายชื่อโรงพยาบาล :  โรงพยาบาลนาด้วง      ประจำเดือน :  ตุลาคม 2565 ถึง ธันวาคม 2565</t>
  </si>
  <si>
    <t>รายชื่อโรงพยาบาล :  โรงพยาบาลนาแห้ว      ประจำเดือน :  ตุลาคม 2565 ถึง ธันวาคม 2565</t>
  </si>
  <si>
    <t>รายชื่อโรงพยาบาล :  โรงพยาบาลภูเรือ      ประจำเดือน :  ตุลาคม 2565 ถึง ธันวาคม 2565</t>
  </si>
  <si>
    <t>รายชื่อโรงพยาบาล :  โรงพยาบาลวังสะพุง      ประจำเดือน :  ตุลาคม 2565 ถึง ธันวาคม 2565</t>
  </si>
  <si>
    <t>รายชื่อโรงพยาบาล :  โรงพยาบาลภูกระดึง      ประจำเดือน :  ตุลาคม 2565 ถึง ธันวาคม 2565</t>
  </si>
  <si>
    <t>รายชื่อโรงพยาบาล :  โรงพยาบาลหนองหิน      ประจำเดือน :  ตุลาคม 2565 ถึง ธันวาคม 2565</t>
  </si>
  <si>
    <t>รวมยอด (บาท)</t>
  </si>
  <si>
    <t>หน่วยบริการ (แห่ง)</t>
  </si>
  <si>
    <t>ลูกหนี้ [1]</t>
  </si>
  <si>
    <t>เจ้าหนี้  [2]</t>
  </si>
  <si>
    <t xml:space="preserve"> [1] -[2]</t>
  </si>
  <si>
    <t>(บาท)</t>
  </si>
  <si>
    <t>รหัส รพ.</t>
  </si>
  <si>
    <t>รายชื่อ รพ.</t>
  </si>
  <si>
    <r>
      <t>สรุป รายงานเจ้าหนี้ - ลูกหนี้ของโรงพยบาล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1</t>
    </r>
  </si>
  <si>
    <t>ข้อมูล ณ 29 กุมภาพันธ์ 2567</t>
  </si>
  <si>
    <t xml:space="preserve">ประจำเดือน :  ตุลาคม 2565 ถึง ธันวาคม 2565 </t>
  </si>
  <si>
    <t>หมายเหตุ : กรณีรายละเอียดมีรายการยืม แต่ยอดเป็น 0 แสดงว่ารายการนั้นมีการส่งใช้คืนเรียบร้อยแล้ว</t>
  </si>
  <si>
    <t>จังหวัด</t>
  </si>
  <si>
    <t>เลย</t>
  </si>
  <si>
    <t>นครพนม</t>
  </si>
  <si>
    <t>บึงกาฬ</t>
  </si>
  <si>
    <t>สกลนคร</t>
  </si>
  <si>
    <t>รวม 52 แห่ง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</si>
</sst>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4" fontId="0" fillId="0" borderId="10" xfId="0" applyNumberFormat="1" applyBorder="1" applyAlignment="1">
      <alignment wrapText="1"/>
    </xf>
    <xf numFmtId="4" fontId="0" fillId="0" borderId="10" xfId="0" applyNumberFormat="1" applyBorder="1"/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43" fontId="0" fillId="0" borderId="10" xfId="42" applyFont="1" applyBorder="1" applyAlignment="1">
      <alignment wrapText="1"/>
    </xf>
    <xf numFmtId="43" fontId="20" fillId="0" borderId="10" xfId="0" applyNumberFormat="1" applyFont="1" applyBorder="1" applyAlignment="1">
      <alignment wrapText="1"/>
    </xf>
    <xf numFmtId="0" fontId="20" fillId="33" borderId="10" xfId="0" applyFont="1" applyFill="1" applyBorder="1" applyAlignment="1">
      <alignment horizontal="center" wrapText="1"/>
    </xf>
    <xf numFmtId="43" fontId="20" fillId="33" borderId="10" xfId="0" applyNumberFormat="1" applyFont="1" applyFill="1" applyBorder="1" applyAlignment="1">
      <alignment wrapText="1"/>
    </xf>
    <xf numFmtId="0" fontId="0" fillId="34" borderId="10" xfId="0" applyFill="1" applyBorder="1" applyAlignment="1">
      <alignment horizontal="center"/>
    </xf>
    <xf numFmtId="0" fontId="0" fillId="34" borderId="10" xfId="0" applyFill="1" applyBorder="1" applyAlignment="1">
      <alignment horizontal="left"/>
    </xf>
    <xf numFmtId="0" fontId="0" fillId="34" borderId="10" xfId="0" applyFill="1" applyBorder="1" applyAlignment="1">
      <alignment horizontal="center" wrapText="1"/>
    </xf>
    <xf numFmtId="43" fontId="0" fillId="34" borderId="10" xfId="42" applyFont="1" applyFill="1" applyBorder="1" applyAlignment="1">
      <alignment wrapText="1"/>
    </xf>
    <xf numFmtId="0" fontId="20" fillId="0" borderId="11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82FF-D491-4BE4-883C-7929203D2E56}">
  <dimension ref="A1:I66"/>
  <sheetViews>
    <sheetView tabSelected="1" topLeftCell="A37" workbookViewId="0">
      <selection activeCell="J58" sqref="J58"/>
    </sheetView>
  </sheetViews>
  <sheetFormatPr defaultRowHeight="16.2" customHeight="1" x14ac:dyDescent="0.25"/>
  <cols>
    <col min="1" max="1" width="5.8984375" style="2" customWidth="1"/>
    <col min="2" max="2" width="7.5" style="13" customWidth="1"/>
    <col min="3" max="3" width="7.19921875" style="13" customWidth="1"/>
    <col min="4" max="4" width="31.796875" style="13" customWidth="1"/>
    <col min="5" max="5" width="10.69921875" style="14" customWidth="1"/>
    <col min="6" max="6" width="15.09765625" style="5" customWidth="1"/>
    <col min="7" max="7" width="11" style="14" customWidth="1"/>
    <col min="8" max="8" width="14.5" style="5" customWidth="1"/>
    <col min="9" max="9" width="12.8984375" customWidth="1"/>
  </cols>
  <sheetData>
    <row r="1" spans="1:9" ht="19.2" customHeight="1" x14ac:dyDescent="0.35">
      <c r="A1" s="28" t="s">
        <v>134</v>
      </c>
      <c r="B1" s="28"/>
      <c r="C1" s="28"/>
      <c r="D1" s="28"/>
      <c r="E1" s="28"/>
      <c r="F1" s="28"/>
      <c r="G1" s="28"/>
      <c r="H1" s="28"/>
      <c r="I1" s="28"/>
    </row>
    <row r="2" spans="1:9" ht="16.2" customHeight="1" x14ac:dyDescent="0.25">
      <c r="A2" s="28" t="s">
        <v>136</v>
      </c>
      <c r="B2" s="28"/>
      <c r="C2" s="28"/>
      <c r="D2" s="28"/>
      <c r="E2" s="28"/>
      <c r="F2" s="28"/>
      <c r="G2" s="28"/>
      <c r="H2" s="28"/>
      <c r="I2" s="28"/>
    </row>
    <row r="3" spans="1:9" ht="16.2" customHeight="1" x14ac:dyDescent="0.25">
      <c r="A3" s="27" t="s">
        <v>135</v>
      </c>
      <c r="B3" s="27"/>
      <c r="C3" s="27"/>
      <c r="D3" s="27"/>
      <c r="E3" s="27"/>
      <c r="F3" s="27"/>
      <c r="G3" s="27"/>
      <c r="H3" s="27"/>
      <c r="I3" s="27"/>
    </row>
    <row r="4" spans="1:9" s="3" customFormat="1" ht="16.2" customHeight="1" x14ac:dyDescent="0.25">
      <c r="A4" s="29" t="s">
        <v>0</v>
      </c>
      <c r="B4" s="31" t="s">
        <v>138</v>
      </c>
      <c r="C4" s="31" t="s">
        <v>132</v>
      </c>
      <c r="D4" s="31" t="s">
        <v>133</v>
      </c>
      <c r="E4" s="29" t="s">
        <v>128</v>
      </c>
      <c r="F4" s="29"/>
      <c r="G4" s="29" t="s">
        <v>129</v>
      </c>
      <c r="H4" s="30"/>
      <c r="I4" s="7" t="s">
        <v>130</v>
      </c>
    </row>
    <row r="5" spans="1:9" s="3" customFormat="1" ht="33" customHeight="1" x14ac:dyDescent="0.25">
      <c r="A5" s="29"/>
      <c r="B5" s="31"/>
      <c r="C5" s="31"/>
      <c r="D5" s="31"/>
      <c r="E5" s="4" t="s">
        <v>127</v>
      </c>
      <c r="F5" s="4" t="s">
        <v>126</v>
      </c>
      <c r="G5" s="4" t="s">
        <v>127</v>
      </c>
      <c r="H5" s="6" t="s">
        <v>126</v>
      </c>
      <c r="I5" s="8" t="s">
        <v>131</v>
      </c>
    </row>
    <row r="6" spans="1:9" ht="16.2" customHeight="1" x14ac:dyDescent="0.25">
      <c r="A6" s="9">
        <v>1</v>
      </c>
      <c r="B6" s="12" t="s">
        <v>140</v>
      </c>
      <c r="C6" s="12">
        <v>10711</v>
      </c>
      <c r="D6" s="12" t="s">
        <v>24</v>
      </c>
      <c r="E6" s="15">
        <v>11</v>
      </c>
      <c r="F6" s="16">
        <f>SUM(โรงพยาบาลนครพนม!E6:E17)</f>
        <v>276680.23</v>
      </c>
      <c r="G6" s="15">
        <v>1</v>
      </c>
      <c r="H6" s="10">
        <f>SUM(โรงพยาบาลนครพนม!G6:G17)</f>
        <v>26899.8</v>
      </c>
      <c r="I6" s="11">
        <f t="shared" ref="I6:I17" si="0">+F6-H6</f>
        <v>249780.43</v>
      </c>
    </row>
    <row r="7" spans="1:9" ht="16.2" customHeight="1" x14ac:dyDescent="0.25">
      <c r="A7" s="9">
        <v>2</v>
      </c>
      <c r="B7" s="12" t="s">
        <v>140</v>
      </c>
      <c r="C7" s="12">
        <v>11104</v>
      </c>
      <c r="D7" s="13" t="s">
        <v>58</v>
      </c>
      <c r="E7" s="15">
        <v>0</v>
      </c>
      <c r="F7" s="16">
        <v>0</v>
      </c>
      <c r="G7" s="15">
        <v>2</v>
      </c>
      <c r="H7" s="10">
        <f>+SUM(โรงพยาบาลปลาปา!G6:G7)</f>
        <v>17448.940000000002</v>
      </c>
      <c r="I7" s="11">
        <f t="shared" si="0"/>
        <v>-17448.940000000002</v>
      </c>
    </row>
    <row r="8" spans="1:9" ht="16.2" customHeight="1" x14ac:dyDescent="0.25">
      <c r="A8" s="9">
        <v>3</v>
      </c>
      <c r="B8" s="12" t="s">
        <v>140</v>
      </c>
      <c r="C8" s="12">
        <v>11105</v>
      </c>
      <c r="D8" s="12" t="s">
        <v>59</v>
      </c>
      <c r="E8" s="15">
        <v>0</v>
      </c>
      <c r="F8" s="16">
        <v>0</v>
      </c>
      <c r="G8" s="15">
        <v>1</v>
      </c>
      <c r="H8" s="10">
        <f>+โรงพยาบาลท่าอุเทน!G6</f>
        <v>76141.350000000006</v>
      </c>
      <c r="I8" s="11">
        <f t="shared" si="0"/>
        <v>-76141.350000000006</v>
      </c>
    </row>
    <row r="9" spans="1:9" ht="16.2" customHeight="1" x14ac:dyDescent="0.25">
      <c r="A9" s="9">
        <v>4</v>
      </c>
      <c r="B9" s="12" t="s">
        <v>140</v>
      </c>
      <c r="C9" s="12">
        <v>11106</v>
      </c>
      <c r="D9" s="12" t="s">
        <v>60</v>
      </c>
      <c r="E9" s="15">
        <v>0</v>
      </c>
      <c r="F9" s="16">
        <v>0</v>
      </c>
      <c r="G9" s="15">
        <v>1</v>
      </c>
      <c r="H9" s="10">
        <f>+โรงพยาบาลบ้านแพง!G6</f>
        <v>21025.71</v>
      </c>
      <c r="I9" s="11">
        <f t="shared" si="0"/>
        <v>-21025.71</v>
      </c>
    </row>
    <row r="10" spans="1:9" ht="16.2" customHeight="1" x14ac:dyDescent="0.25">
      <c r="A10" s="9">
        <v>5</v>
      </c>
      <c r="B10" s="12" t="s">
        <v>140</v>
      </c>
      <c r="C10" s="12">
        <v>11107</v>
      </c>
      <c r="D10" s="12" t="s">
        <v>61</v>
      </c>
      <c r="E10" s="15">
        <v>0</v>
      </c>
      <c r="F10" s="16">
        <v>0</v>
      </c>
      <c r="G10" s="15">
        <v>1</v>
      </c>
      <c r="H10" s="10">
        <f>+โรงพยาบาลนาทม!G6</f>
        <v>38188.550000000003</v>
      </c>
      <c r="I10" s="11">
        <f t="shared" si="0"/>
        <v>-38188.550000000003</v>
      </c>
    </row>
    <row r="11" spans="1:9" ht="16.2" customHeight="1" x14ac:dyDescent="0.25">
      <c r="A11" s="9">
        <v>6</v>
      </c>
      <c r="B11" s="12" t="s">
        <v>140</v>
      </c>
      <c r="C11" s="12">
        <v>11108</v>
      </c>
      <c r="D11" s="12" t="s">
        <v>62</v>
      </c>
      <c r="E11" s="15">
        <v>3</v>
      </c>
      <c r="F11" s="16">
        <f>SUM(โรงพยาบาลเรณูนคร!E6:E9)</f>
        <v>16223.84</v>
      </c>
      <c r="G11" s="15">
        <v>2</v>
      </c>
      <c r="H11" s="10">
        <f>SUM(โรงพยาบาลเรณูนคร!G6:G9)</f>
        <v>29788.69</v>
      </c>
      <c r="I11" s="11">
        <f t="shared" si="0"/>
        <v>-13564.849999999999</v>
      </c>
    </row>
    <row r="12" spans="1:9" ht="16.2" customHeight="1" x14ac:dyDescent="0.25">
      <c r="A12" s="9">
        <v>7</v>
      </c>
      <c r="B12" s="12" t="s">
        <v>140</v>
      </c>
      <c r="C12" s="12">
        <v>11109</v>
      </c>
      <c r="D12" s="12" t="s">
        <v>63</v>
      </c>
      <c r="E12" s="15">
        <v>0</v>
      </c>
      <c r="F12" s="16">
        <v>0</v>
      </c>
      <c r="G12" s="15">
        <v>1</v>
      </c>
      <c r="H12" s="10">
        <f>+โรงพยาบาลนาแก!G6</f>
        <v>11771.9</v>
      </c>
      <c r="I12" s="11">
        <f t="shared" si="0"/>
        <v>-11771.9</v>
      </c>
    </row>
    <row r="13" spans="1:9" ht="16.2" customHeight="1" x14ac:dyDescent="0.25">
      <c r="A13" s="9">
        <v>8</v>
      </c>
      <c r="B13" s="12" t="s">
        <v>140</v>
      </c>
      <c r="C13" s="12">
        <v>11110</v>
      </c>
      <c r="D13" s="12" t="s">
        <v>64</v>
      </c>
      <c r="E13" s="15">
        <v>0</v>
      </c>
      <c r="F13" s="16">
        <v>0</v>
      </c>
      <c r="G13" s="15">
        <v>1</v>
      </c>
      <c r="H13" s="10">
        <f>+โรงพยาบาลศรีสงคราม!G6</f>
        <v>24748.240000000002</v>
      </c>
      <c r="I13" s="11">
        <f t="shared" si="0"/>
        <v>-24748.240000000002</v>
      </c>
    </row>
    <row r="14" spans="1:9" ht="16.2" customHeight="1" x14ac:dyDescent="0.25">
      <c r="A14" s="9">
        <v>9</v>
      </c>
      <c r="B14" s="12" t="s">
        <v>140</v>
      </c>
      <c r="C14" s="12">
        <v>11111</v>
      </c>
      <c r="D14" s="12" t="s">
        <v>65</v>
      </c>
      <c r="E14" s="15">
        <v>0</v>
      </c>
      <c r="F14" s="16">
        <v>0</v>
      </c>
      <c r="G14" s="15">
        <v>1</v>
      </c>
      <c r="H14" s="10">
        <f>+โรงพยาบาลนาหว้า!G6</f>
        <v>13919</v>
      </c>
      <c r="I14" s="11">
        <f t="shared" si="0"/>
        <v>-13919</v>
      </c>
    </row>
    <row r="15" spans="1:9" ht="16.2" customHeight="1" x14ac:dyDescent="0.25">
      <c r="A15" s="9">
        <v>10</v>
      </c>
      <c r="B15" s="12" t="s">
        <v>140</v>
      </c>
      <c r="C15" s="12">
        <v>11112</v>
      </c>
      <c r="D15" s="12" t="s">
        <v>66</v>
      </c>
      <c r="E15" s="15">
        <v>0</v>
      </c>
      <c r="F15" s="16">
        <v>0</v>
      </c>
      <c r="G15" s="15">
        <v>1</v>
      </c>
      <c r="H15" s="10">
        <f>+โรงพยาบาลโพนสวรรค์!G6</f>
        <v>15095.35</v>
      </c>
      <c r="I15" s="11">
        <f t="shared" si="0"/>
        <v>-15095.35</v>
      </c>
    </row>
    <row r="16" spans="1:9" ht="16.2" customHeight="1" x14ac:dyDescent="0.25">
      <c r="A16" s="9">
        <v>11</v>
      </c>
      <c r="B16" s="12" t="s">
        <v>140</v>
      </c>
      <c r="C16" s="12">
        <v>11451</v>
      </c>
      <c r="D16" s="12" t="s">
        <v>68</v>
      </c>
      <c r="E16" s="15">
        <v>1</v>
      </c>
      <c r="F16" s="16">
        <f>SUM(โรงพยาบาลสมเด็จพระยุพราชธาตุพนม!E6:E7)</f>
        <v>13774.8</v>
      </c>
      <c r="G16" s="15">
        <v>2</v>
      </c>
      <c r="H16" s="10">
        <f>SUM(โรงพยาบาลสมเด็จพระยุพราชธาตุพนม!G6:G7)</f>
        <v>22977.599999999999</v>
      </c>
      <c r="I16" s="11">
        <f t="shared" si="0"/>
        <v>-9202.7999999999993</v>
      </c>
    </row>
    <row r="17" spans="1:9" ht="16.2" customHeight="1" x14ac:dyDescent="0.25">
      <c r="A17" s="9">
        <v>12</v>
      </c>
      <c r="B17" s="12" t="s">
        <v>140</v>
      </c>
      <c r="C17" s="12">
        <v>40840</v>
      </c>
      <c r="D17" s="12" t="s">
        <v>67</v>
      </c>
      <c r="E17" s="15">
        <v>0</v>
      </c>
      <c r="F17" s="16">
        <v>0</v>
      </c>
      <c r="G17" s="15">
        <v>2</v>
      </c>
      <c r="H17" s="10">
        <f>SUM(โรงพยาบาลวังยาง!G6:G7)</f>
        <v>35573.54</v>
      </c>
      <c r="I17" s="11">
        <f t="shared" si="0"/>
        <v>-35573.54</v>
      </c>
    </row>
    <row r="18" spans="1:9" ht="16.2" customHeight="1" x14ac:dyDescent="0.25">
      <c r="A18" s="20"/>
      <c r="B18" s="21" t="s">
        <v>140</v>
      </c>
      <c r="C18" s="21"/>
      <c r="D18" s="21"/>
      <c r="E18" s="22"/>
      <c r="F18" s="23">
        <f>SUM(F6:F17)</f>
        <v>306678.87</v>
      </c>
      <c r="G18" s="23"/>
      <c r="H18" s="23">
        <f t="shared" ref="H18:I18" si="1">SUM(H6:H17)</f>
        <v>333578.67</v>
      </c>
      <c r="I18" s="23">
        <f t="shared" si="1"/>
        <v>-26899.8</v>
      </c>
    </row>
    <row r="19" spans="1:9" ht="16.2" customHeight="1" x14ac:dyDescent="0.25">
      <c r="A19" s="9">
        <v>1</v>
      </c>
      <c r="B19" s="12" t="s">
        <v>141</v>
      </c>
      <c r="C19" s="12">
        <v>11040</v>
      </c>
      <c r="D19" s="12" t="s">
        <v>8</v>
      </c>
      <c r="E19" s="15">
        <v>7</v>
      </c>
      <c r="F19" s="16">
        <f>SUM(โรงพยาบาลบึงกาฬ!E6:E13)</f>
        <v>177684.73</v>
      </c>
      <c r="G19" s="15">
        <v>1</v>
      </c>
      <c r="H19" s="10">
        <f>+SUM(โรงพยาบาลบึงกาฬ!G6:G13)</f>
        <v>103719</v>
      </c>
      <c r="I19" s="11">
        <f t="shared" ref="I19:I26" si="2">+F19-H19</f>
        <v>73965.73000000001</v>
      </c>
    </row>
    <row r="20" spans="1:9" ht="16.2" customHeight="1" x14ac:dyDescent="0.25">
      <c r="A20" s="9">
        <v>2</v>
      </c>
      <c r="B20" s="12" t="s">
        <v>141</v>
      </c>
      <c r="C20" s="12">
        <v>11041</v>
      </c>
      <c r="D20" s="12" t="s">
        <v>83</v>
      </c>
      <c r="E20" s="15">
        <v>0</v>
      </c>
      <c r="F20" s="16">
        <v>0</v>
      </c>
      <c r="G20" s="15">
        <v>1</v>
      </c>
      <c r="H20" s="10">
        <f>+โรงพยาบาลพรเจริญ!G6</f>
        <v>48641.79</v>
      </c>
      <c r="I20" s="11">
        <f t="shared" si="2"/>
        <v>-48641.79</v>
      </c>
    </row>
    <row r="21" spans="1:9" ht="16.2" customHeight="1" x14ac:dyDescent="0.25">
      <c r="A21" s="9">
        <v>3</v>
      </c>
      <c r="B21" s="12" t="s">
        <v>141</v>
      </c>
      <c r="C21" s="12">
        <v>11043</v>
      </c>
      <c r="D21" s="12" t="s">
        <v>84</v>
      </c>
      <c r="E21" s="15">
        <v>0</v>
      </c>
      <c r="F21" s="16">
        <v>0</v>
      </c>
      <c r="G21" s="15">
        <v>1</v>
      </c>
      <c r="H21" s="10">
        <f>+โรงพยาบาลโซ่พิสัย!G6</f>
        <v>17579.87</v>
      </c>
      <c r="I21" s="11">
        <f t="shared" si="2"/>
        <v>-17579.87</v>
      </c>
    </row>
    <row r="22" spans="1:9" ht="16.2" customHeight="1" x14ac:dyDescent="0.25">
      <c r="A22" s="9">
        <v>4</v>
      </c>
      <c r="B22" s="12" t="s">
        <v>141</v>
      </c>
      <c r="C22" s="12">
        <v>11046</v>
      </c>
      <c r="D22" s="12" t="s">
        <v>85</v>
      </c>
      <c r="E22" s="15">
        <v>0</v>
      </c>
      <c r="F22" s="16">
        <v>0</v>
      </c>
      <c r="G22" s="15">
        <v>1</v>
      </c>
      <c r="H22" s="10">
        <f>+โรงพยาบาลเซกา!G6</f>
        <v>23307.14</v>
      </c>
      <c r="I22" s="11">
        <f t="shared" si="2"/>
        <v>-23307.14</v>
      </c>
    </row>
    <row r="23" spans="1:9" ht="16.2" customHeight="1" x14ac:dyDescent="0.25">
      <c r="A23" s="9">
        <v>5</v>
      </c>
      <c r="B23" s="12" t="s">
        <v>141</v>
      </c>
      <c r="C23" s="12">
        <v>11047</v>
      </c>
      <c r="D23" s="12" t="s">
        <v>86</v>
      </c>
      <c r="E23" s="15">
        <v>0</v>
      </c>
      <c r="F23" s="16">
        <v>0</v>
      </c>
      <c r="G23" s="15">
        <v>1</v>
      </c>
      <c r="H23" s="10">
        <f>+โรงพยาบาลปากคาด!G6</f>
        <v>59766.46</v>
      </c>
      <c r="I23" s="11">
        <f t="shared" si="2"/>
        <v>-59766.46</v>
      </c>
    </row>
    <row r="24" spans="1:9" ht="16.2" customHeight="1" x14ac:dyDescent="0.25">
      <c r="A24" s="9">
        <v>6</v>
      </c>
      <c r="B24" s="12" t="s">
        <v>141</v>
      </c>
      <c r="C24" s="12">
        <v>11048</v>
      </c>
      <c r="D24" s="12" t="s">
        <v>87</v>
      </c>
      <c r="E24" s="15">
        <v>0</v>
      </c>
      <c r="F24" s="16">
        <v>0</v>
      </c>
      <c r="G24" s="15">
        <v>1</v>
      </c>
      <c r="H24" s="10">
        <f>+โรงพยาบาลบึงโขงหลง!G6</f>
        <v>4779.6499999999996</v>
      </c>
      <c r="I24" s="11">
        <f t="shared" si="2"/>
        <v>-4779.6499999999996</v>
      </c>
    </row>
    <row r="25" spans="1:9" ht="16.2" customHeight="1" x14ac:dyDescent="0.25">
      <c r="A25" s="9">
        <v>7</v>
      </c>
      <c r="B25" s="12" t="s">
        <v>141</v>
      </c>
      <c r="C25" s="12">
        <v>11049</v>
      </c>
      <c r="D25" s="12" t="s">
        <v>88</v>
      </c>
      <c r="E25" s="15">
        <v>0</v>
      </c>
      <c r="F25" s="16">
        <v>0</v>
      </c>
      <c r="G25" s="15">
        <v>1</v>
      </c>
      <c r="H25" s="10">
        <f>+โรงพยาบาลศรีวิไล!G6</f>
        <v>15503.61</v>
      </c>
      <c r="I25" s="11">
        <f t="shared" si="2"/>
        <v>-15503.61</v>
      </c>
    </row>
    <row r="26" spans="1:9" ht="16.2" customHeight="1" x14ac:dyDescent="0.25">
      <c r="A26" s="9">
        <v>8</v>
      </c>
      <c r="B26" s="12" t="s">
        <v>141</v>
      </c>
      <c r="C26" s="12">
        <v>11050</v>
      </c>
      <c r="D26" s="12" t="s">
        <v>89</v>
      </c>
      <c r="E26" s="15">
        <v>0</v>
      </c>
      <c r="F26" s="16">
        <v>0</v>
      </c>
      <c r="G26" s="15">
        <v>1</v>
      </c>
      <c r="H26" s="10">
        <f>+' โรงพยาบาลบุ่งคล้า'!G6</f>
        <v>8106.21</v>
      </c>
      <c r="I26" s="11">
        <f t="shared" si="2"/>
        <v>-8106.21</v>
      </c>
    </row>
    <row r="27" spans="1:9" ht="16.2" customHeight="1" x14ac:dyDescent="0.25">
      <c r="A27" s="20"/>
      <c r="B27" s="21" t="s">
        <v>141</v>
      </c>
      <c r="C27" s="21"/>
      <c r="D27" s="21"/>
      <c r="E27" s="22"/>
      <c r="F27" s="23">
        <f>SUM(F19:F26)</f>
        <v>177684.73</v>
      </c>
      <c r="G27" s="23"/>
      <c r="H27" s="23">
        <f t="shared" ref="H27:I27" si="3">SUM(H19:H26)</f>
        <v>281403.73</v>
      </c>
      <c r="I27" s="23">
        <f t="shared" si="3"/>
        <v>-103718.99999999999</v>
      </c>
    </row>
    <row r="28" spans="1:9" ht="16.2" customHeight="1" x14ac:dyDescent="0.25">
      <c r="A28" s="9">
        <v>1</v>
      </c>
      <c r="B28" s="12" t="s">
        <v>139</v>
      </c>
      <c r="C28" s="12">
        <v>10705</v>
      </c>
      <c r="D28" s="12" t="s">
        <v>112</v>
      </c>
      <c r="E28" s="15">
        <v>13</v>
      </c>
      <c r="F28" s="16">
        <f>SUM(โรงพยาบาลเลย!E6:E18)</f>
        <v>432027.14999999997</v>
      </c>
      <c r="G28" s="15">
        <v>0</v>
      </c>
      <c r="H28" s="10">
        <v>0</v>
      </c>
      <c r="I28" s="11">
        <f t="shared" ref="I28:I41" si="4">+F28-H28</f>
        <v>432027.14999999997</v>
      </c>
    </row>
    <row r="29" spans="1:9" ht="16.2" customHeight="1" x14ac:dyDescent="0.25">
      <c r="A29" s="9">
        <v>2</v>
      </c>
      <c r="B29" s="12" t="s">
        <v>139</v>
      </c>
      <c r="C29" s="12">
        <v>11030</v>
      </c>
      <c r="D29" s="12" t="s">
        <v>98</v>
      </c>
      <c r="E29" s="15">
        <v>0</v>
      </c>
      <c r="F29" s="16">
        <v>0</v>
      </c>
      <c r="G29" s="15">
        <v>1</v>
      </c>
      <c r="H29" s="10">
        <f>+โรงพยาบาลนาด้วง!G6</f>
        <v>27182.51</v>
      </c>
      <c r="I29" s="11">
        <f t="shared" si="4"/>
        <v>-27182.51</v>
      </c>
    </row>
    <row r="30" spans="1:9" ht="16.2" customHeight="1" x14ac:dyDescent="0.25">
      <c r="A30" s="9">
        <v>3</v>
      </c>
      <c r="B30" s="12" t="s">
        <v>139</v>
      </c>
      <c r="C30" s="12">
        <v>11031</v>
      </c>
      <c r="D30" s="12" t="s">
        <v>99</v>
      </c>
      <c r="E30" s="15">
        <v>0</v>
      </c>
      <c r="F30" s="16">
        <v>0</v>
      </c>
      <c r="G30" s="15">
        <v>1</v>
      </c>
      <c r="H30" s="10">
        <f>+โรงพยาบาลเชียงคาน!G6</f>
        <v>67004.600000000006</v>
      </c>
      <c r="I30" s="11">
        <f t="shared" si="4"/>
        <v>-67004.600000000006</v>
      </c>
    </row>
    <row r="31" spans="1:9" ht="16.2" customHeight="1" x14ac:dyDescent="0.25">
      <c r="A31" s="9">
        <v>4</v>
      </c>
      <c r="B31" s="12" t="s">
        <v>139</v>
      </c>
      <c r="C31" s="12">
        <v>11032</v>
      </c>
      <c r="D31" s="12" t="s">
        <v>100</v>
      </c>
      <c r="E31" s="15">
        <v>0</v>
      </c>
      <c r="F31" s="16">
        <v>0</v>
      </c>
      <c r="G31" s="15">
        <v>1</v>
      </c>
      <c r="H31" s="10">
        <f>+' โรงพยาบาลปากชม'!G6</f>
        <v>32239.23</v>
      </c>
      <c r="I31" s="11">
        <f t="shared" si="4"/>
        <v>-32239.23</v>
      </c>
    </row>
    <row r="32" spans="1:9" ht="16.2" customHeight="1" x14ac:dyDescent="0.25">
      <c r="A32" s="9">
        <v>5</v>
      </c>
      <c r="B32" s="12" t="s">
        <v>139</v>
      </c>
      <c r="C32" s="12">
        <v>11033</v>
      </c>
      <c r="D32" s="12" t="s">
        <v>101</v>
      </c>
      <c r="E32" s="15">
        <v>0</v>
      </c>
      <c r="F32" s="16">
        <v>0</v>
      </c>
      <c r="G32" s="15">
        <v>1</v>
      </c>
      <c r="H32" s="10">
        <f>+' โรงพยาบาลนาแห้ว '!G6</f>
        <v>15619.62</v>
      </c>
      <c r="I32" s="11">
        <f t="shared" si="4"/>
        <v>-15619.62</v>
      </c>
    </row>
    <row r="33" spans="1:9" ht="16.2" customHeight="1" x14ac:dyDescent="0.25">
      <c r="A33" s="9">
        <v>6</v>
      </c>
      <c r="B33" s="12" t="s">
        <v>139</v>
      </c>
      <c r="C33" s="12">
        <v>11034</v>
      </c>
      <c r="D33" s="12" t="s">
        <v>102</v>
      </c>
      <c r="E33" s="15">
        <v>0</v>
      </c>
      <c r="F33" s="16">
        <v>0</v>
      </c>
      <c r="G33" s="15">
        <v>2</v>
      </c>
      <c r="H33" s="10">
        <f>SUM(โรงพยาบาลภูเรือ!G6:G7)</f>
        <v>7167.76</v>
      </c>
      <c r="I33" s="11">
        <f t="shared" si="4"/>
        <v>-7167.76</v>
      </c>
    </row>
    <row r="34" spans="1:9" ht="16.2" customHeight="1" x14ac:dyDescent="0.25">
      <c r="A34" s="9">
        <v>7</v>
      </c>
      <c r="B34" s="12" t="s">
        <v>139</v>
      </c>
      <c r="C34" s="12">
        <v>11035</v>
      </c>
      <c r="D34" s="12" t="s">
        <v>103</v>
      </c>
      <c r="E34" s="15">
        <v>0</v>
      </c>
      <c r="F34" s="16">
        <v>0</v>
      </c>
      <c r="G34" s="15">
        <v>1</v>
      </c>
      <c r="H34" s="10">
        <f>+โรงพยาบาลท่าลี่!G6</f>
        <v>36000.400000000001</v>
      </c>
      <c r="I34" s="11">
        <f t="shared" si="4"/>
        <v>-36000.400000000001</v>
      </c>
    </row>
    <row r="35" spans="1:9" ht="16.2" customHeight="1" x14ac:dyDescent="0.25">
      <c r="A35" s="9">
        <v>8</v>
      </c>
      <c r="B35" s="12" t="s">
        <v>139</v>
      </c>
      <c r="C35" s="12">
        <v>11036</v>
      </c>
      <c r="D35" s="12" t="s">
        <v>104</v>
      </c>
      <c r="E35" s="15">
        <v>2</v>
      </c>
      <c r="F35" s="16">
        <f>SUM(' โรงพยาบาลวังสะพุง'!E6:E9)</f>
        <v>1278.27</v>
      </c>
      <c r="G35" s="15">
        <v>2</v>
      </c>
      <c r="H35" s="10">
        <f>SUM(' โรงพยาบาลวังสะพุง'!G6:G9)</f>
        <v>37775.72</v>
      </c>
      <c r="I35" s="11">
        <f t="shared" si="4"/>
        <v>-36497.450000000004</v>
      </c>
    </row>
    <row r="36" spans="1:9" ht="16.2" customHeight="1" x14ac:dyDescent="0.25">
      <c r="A36" s="9">
        <v>9</v>
      </c>
      <c r="B36" s="12" t="s">
        <v>139</v>
      </c>
      <c r="C36" s="12">
        <v>11037</v>
      </c>
      <c r="D36" s="12" t="s">
        <v>105</v>
      </c>
      <c r="E36" s="15">
        <v>0</v>
      </c>
      <c r="F36" s="16">
        <v>0</v>
      </c>
      <c r="G36" s="15">
        <v>2</v>
      </c>
      <c r="H36" s="10">
        <f>+SUM(โรงพยาบาลภูกระดึง!G6:G7)</f>
        <v>49777.32</v>
      </c>
      <c r="I36" s="11">
        <f t="shared" si="4"/>
        <v>-49777.32</v>
      </c>
    </row>
    <row r="37" spans="1:9" ht="16.2" customHeight="1" x14ac:dyDescent="0.25">
      <c r="A37" s="9">
        <v>10</v>
      </c>
      <c r="B37" s="12" t="s">
        <v>139</v>
      </c>
      <c r="C37" s="12">
        <v>11038</v>
      </c>
      <c r="D37" s="12" t="s">
        <v>106</v>
      </c>
      <c r="E37" s="15">
        <v>0</v>
      </c>
      <c r="F37" s="16">
        <v>0</v>
      </c>
      <c r="G37" s="15">
        <v>2</v>
      </c>
      <c r="H37" s="10">
        <f>SUM(โรงพยาบาลภูหลวง!G6:G7)</f>
        <v>43761.55</v>
      </c>
      <c r="I37" s="11">
        <f t="shared" si="4"/>
        <v>-43761.55</v>
      </c>
    </row>
    <row r="38" spans="1:9" ht="16.2" customHeight="1" x14ac:dyDescent="0.25">
      <c r="A38" s="9">
        <v>11</v>
      </c>
      <c r="B38" s="12" t="s">
        <v>139</v>
      </c>
      <c r="C38" s="12">
        <v>11039</v>
      </c>
      <c r="D38" s="12" t="s">
        <v>107</v>
      </c>
      <c r="E38" s="15">
        <v>2</v>
      </c>
      <c r="F38" s="16">
        <f>SUM(โรงพยาบาลผาขาว!E6:E9)</f>
        <v>2024.8000000000002</v>
      </c>
      <c r="G38" s="15">
        <v>3</v>
      </c>
      <c r="H38" s="10">
        <f>SUM(โรงพยาบาลผาขาว!G6:G9)</f>
        <v>45674.39</v>
      </c>
      <c r="I38" s="11">
        <f t="shared" si="4"/>
        <v>-43649.59</v>
      </c>
    </row>
    <row r="39" spans="1:9" ht="16.2" customHeight="1" x14ac:dyDescent="0.25">
      <c r="A39" s="9">
        <v>12</v>
      </c>
      <c r="B39" s="12" t="s">
        <v>139</v>
      </c>
      <c r="C39" s="12">
        <v>11447</v>
      </c>
      <c r="D39" s="12" t="s">
        <v>108</v>
      </c>
      <c r="E39" s="15">
        <v>1</v>
      </c>
      <c r="F39" s="16">
        <f>+โรงพยาบาลสมเด็จพระยุพราชฯ!E7</f>
        <v>1273.76</v>
      </c>
      <c r="G39" s="15">
        <v>1</v>
      </c>
      <c r="H39" s="10">
        <f>+โรงพยาบาลสมเด็จพระยุพราชฯ!G6</f>
        <v>19251.5</v>
      </c>
      <c r="I39" s="11">
        <f t="shared" si="4"/>
        <v>-17977.740000000002</v>
      </c>
    </row>
    <row r="40" spans="1:9" ht="16.2" customHeight="1" x14ac:dyDescent="0.25">
      <c r="A40" s="9">
        <v>13</v>
      </c>
      <c r="B40" s="12" t="s">
        <v>139</v>
      </c>
      <c r="C40" s="12">
        <v>14133</v>
      </c>
      <c r="D40" s="12" t="s">
        <v>109</v>
      </c>
      <c r="E40" s="15">
        <v>2</v>
      </c>
      <c r="F40" s="16">
        <f>SUM(โรงพยาบาลเอราวัณ!E6:E9)</f>
        <v>1624.75</v>
      </c>
      <c r="G40" s="15">
        <v>3</v>
      </c>
      <c r="H40" s="10">
        <f>SUM(โรงพยาบาลเอราวัณ!G6:G9)</f>
        <v>16555.370000000003</v>
      </c>
      <c r="I40" s="11">
        <f t="shared" si="4"/>
        <v>-14930.620000000003</v>
      </c>
    </row>
    <row r="41" spans="1:9" ht="16.2" customHeight="1" x14ac:dyDescent="0.25">
      <c r="A41" s="9">
        <v>14</v>
      </c>
      <c r="B41" s="12" t="s">
        <v>139</v>
      </c>
      <c r="C41" s="12">
        <v>28861</v>
      </c>
      <c r="D41" s="12" t="s">
        <v>110</v>
      </c>
      <c r="E41" s="15">
        <v>3</v>
      </c>
      <c r="F41" s="16">
        <f>SUM(โรงพยาบาลหนองหิน!E6:E9)</f>
        <v>5085</v>
      </c>
      <c r="G41" s="15">
        <v>3</v>
      </c>
      <c r="H41" s="10">
        <f>SUM(โรงพยาบาลหนองหิน!G6:G9)</f>
        <v>45303.759999999995</v>
      </c>
      <c r="I41" s="11">
        <f t="shared" si="4"/>
        <v>-40218.759999999995</v>
      </c>
    </row>
    <row r="42" spans="1:9" ht="16.2" customHeight="1" x14ac:dyDescent="0.25">
      <c r="A42" s="20"/>
      <c r="B42" s="21" t="s">
        <v>139</v>
      </c>
      <c r="C42" s="21"/>
      <c r="D42" s="21"/>
      <c r="E42" s="22"/>
      <c r="F42" s="23">
        <f>SUM(F28:F41)</f>
        <v>443313.73</v>
      </c>
      <c r="G42" s="23"/>
      <c r="H42" s="23">
        <f t="shared" ref="H42:I42" si="5">SUM(H28:H41)</f>
        <v>443313.73</v>
      </c>
      <c r="I42" s="23">
        <f t="shared" si="5"/>
        <v>-8.0035533756017685E-11</v>
      </c>
    </row>
    <row r="43" spans="1:9" ht="16.2" customHeight="1" x14ac:dyDescent="0.25">
      <c r="A43" s="9">
        <v>1</v>
      </c>
      <c r="B43" s="12" t="s">
        <v>142</v>
      </c>
      <c r="C43" s="12">
        <v>10710</v>
      </c>
      <c r="D43" s="12" t="s">
        <v>33</v>
      </c>
      <c r="E43" s="15">
        <v>18</v>
      </c>
      <c r="F43" s="16">
        <f>SUM(โรงพยาบาลศูนย์สกลนคร!E6:E23)</f>
        <v>626513.42000000004</v>
      </c>
      <c r="G43" s="15">
        <v>0</v>
      </c>
      <c r="H43" s="10">
        <v>0</v>
      </c>
      <c r="I43" s="11">
        <f t="shared" ref="I43:I60" si="6">+F43-H43</f>
        <v>626513.42000000004</v>
      </c>
    </row>
    <row r="44" spans="1:9" ht="16.2" customHeight="1" x14ac:dyDescent="0.25">
      <c r="A44" s="9">
        <v>2</v>
      </c>
      <c r="B44" s="12" t="s">
        <v>142</v>
      </c>
      <c r="C44" s="12">
        <v>11089</v>
      </c>
      <c r="D44" s="12" t="s">
        <v>9</v>
      </c>
      <c r="E44" s="15">
        <v>0</v>
      </c>
      <c r="F44" s="16">
        <v>0</v>
      </c>
      <c r="G44" s="15">
        <v>1</v>
      </c>
      <c r="H44" s="10">
        <f>+โรงพยาบาลกุสุมาลย์!G6</f>
        <v>56040.99</v>
      </c>
      <c r="I44" s="11">
        <f t="shared" si="6"/>
        <v>-56040.99</v>
      </c>
    </row>
    <row r="45" spans="1:9" ht="16.2" customHeight="1" x14ac:dyDescent="0.25">
      <c r="A45" s="9">
        <v>3</v>
      </c>
      <c r="B45" s="12" t="s">
        <v>142</v>
      </c>
      <c r="C45" s="12">
        <v>11090</v>
      </c>
      <c r="D45" s="12" t="s">
        <v>10</v>
      </c>
      <c r="E45" s="15">
        <v>0</v>
      </c>
      <c r="F45" s="16">
        <v>0</v>
      </c>
      <c r="G45" s="15">
        <v>1</v>
      </c>
      <c r="H45" s="10">
        <f>+โรงพยาบาลกุดบาก!G6</f>
        <v>19806.3</v>
      </c>
      <c r="I45" s="11">
        <f t="shared" si="6"/>
        <v>-19806.3</v>
      </c>
    </row>
    <row r="46" spans="1:9" ht="16.2" customHeight="1" x14ac:dyDescent="0.25">
      <c r="A46" s="9">
        <v>4</v>
      </c>
      <c r="B46" s="12" t="s">
        <v>142</v>
      </c>
      <c r="C46" s="12">
        <v>11091</v>
      </c>
      <c r="D46" s="12" t="s">
        <v>11</v>
      </c>
      <c r="E46" s="15">
        <v>0</v>
      </c>
      <c r="F46" s="16">
        <v>0</v>
      </c>
      <c r="G46" s="15">
        <v>2</v>
      </c>
      <c r="H46" s="10">
        <f>SUM(โรงพยาบาลพระอาจารย์ฝั้นอาจาโร!G6:G7)</f>
        <v>43916.46</v>
      </c>
      <c r="I46" s="11">
        <f t="shared" si="6"/>
        <v>-43916.46</v>
      </c>
    </row>
    <row r="47" spans="1:9" ht="16.2" customHeight="1" x14ac:dyDescent="0.25">
      <c r="A47" s="9">
        <v>5</v>
      </c>
      <c r="B47" s="12" t="s">
        <v>142</v>
      </c>
      <c r="C47" s="12">
        <v>11092</v>
      </c>
      <c r="D47" s="12" t="s">
        <v>12</v>
      </c>
      <c r="E47" s="15">
        <v>0</v>
      </c>
      <c r="F47" s="16">
        <v>0</v>
      </c>
      <c r="G47" s="15">
        <v>2</v>
      </c>
      <c r="H47" s="10">
        <f>SUM(โรงพยาบาลพังโคน!G6:G7)</f>
        <v>22249.34</v>
      </c>
      <c r="I47" s="11">
        <f t="shared" si="6"/>
        <v>-22249.34</v>
      </c>
    </row>
    <row r="48" spans="1:9" ht="16.2" customHeight="1" x14ac:dyDescent="0.25">
      <c r="A48" s="9">
        <v>6</v>
      </c>
      <c r="B48" s="12" t="s">
        <v>142</v>
      </c>
      <c r="C48" s="12">
        <v>11093</v>
      </c>
      <c r="D48" s="12" t="s">
        <v>13</v>
      </c>
      <c r="E48" s="15">
        <v>0</v>
      </c>
      <c r="F48" s="16">
        <v>0</v>
      </c>
      <c r="G48" s="15">
        <v>1</v>
      </c>
      <c r="H48" s="10">
        <f>+โรงพยาบาลวาริชภูมิ!G6</f>
        <v>96670.03</v>
      </c>
      <c r="I48" s="11">
        <f t="shared" si="6"/>
        <v>-96670.03</v>
      </c>
    </row>
    <row r="49" spans="1:9" ht="16.2" customHeight="1" x14ac:dyDescent="0.25">
      <c r="A49" s="9">
        <v>7</v>
      </c>
      <c r="B49" s="12" t="s">
        <v>142</v>
      </c>
      <c r="C49" s="12">
        <v>11094</v>
      </c>
      <c r="D49" s="12" t="s">
        <v>14</v>
      </c>
      <c r="E49" s="15">
        <v>0</v>
      </c>
      <c r="F49" s="16">
        <v>0</v>
      </c>
      <c r="G49" s="15">
        <v>1</v>
      </c>
      <c r="H49" s="10">
        <f>+โรงพยาบาลนิคมน้ำอูน!G6</f>
        <v>20136.830000000002</v>
      </c>
      <c r="I49" s="11">
        <f t="shared" si="6"/>
        <v>-20136.830000000002</v>
      </c>
    </row>
    <row r="50" spans="1:9" ht="16.2" customHeight="1" x14ac:dyDescent="0.25">
      <c r="A50" s="9">
        <v>8</v>
      </c>
      <c r="B50" s="12" t="s">
        <v>142</v>
      </c>
      <c r="C50" s="12">
        <v>11095</v>
      </c>
      <c r="D50" s="12" t="s">
        <v>15</v>
      </c>
      <c r="E50" s="15">
        <v>4</v>
      </c>
      <c r="F50" s="16">
        <f>SUM(โรงพยาบาลวานรนิวาส!E6:E10)</f>
        <v>50218.75</v>
      </c>
      <c r="G50" s="15">
        <v>4</v>
      </c>
      <c r="H50" s="10">
        <f>SUM(โรงพยาบาลวานรนิวาส!G6:G10)</f>
        <v>126181.4</v>
      </c>
      <c r="I50" s="11">
        <f t="shared" si="6"/>
        <v>-75962.649999999994</v>
      </c>
    </row>
    <row r="51" spans="1:9" ht="16.2" customHeight="1" x14ac:dyDescent="0.25">
      <c r="A51" s="9">
        <v>9</v>
      </c>
      <c r="B51" s="12" t="s">
        <v>142</v>
      </c>
      <c r="C51" s="12">
        <v>11096</v>
      </c>
      <c r="D51" s="12" t="s">
        <v>16</v>
      </c>
      <c r="E51" s="15">
        <v>1</v>
      </c>
      <c r="F51" s="16">
        <f>SUM('โรงพยาบาลคำตากล้า '!E6:E7)</f>
        <v>500</v>
      </c>
      <c r="G51" s="15">
        <v>2</v>
      </c>
      <c r="H51" s="10">
        <f>SUM('โรงพยาบาลคำตากล้า '!G6:G7)</f>
        <v>17377.009999999998</v>
      </c>
      <c r="I51" s="11">
        <f t="shared" si="6"/>
        <v>-16877.009999999998</v>
      </c>
    </row>
    <row r="52" spans="1:9" ht="16.2" customHeight="1" x14ac:dyDescent="0.25">
      <c r="A52" s="9">
        <v>10</v>
      </c>
      <c r="B52" s="12" t="s">
        <v>142</v>
      </c>
      <c r="C52" s="12">
        <v>11097</v>
      </c>
      <c r="D52" s="12" t="s">
        <v>17</v>
      </c>
      <c r="E52" s="15">
        <v>1</v>
      </c>
      <c r="F52" s="16">
        <f>SUM(โรงพยาบาลบ้านม่วง!E6:E8)</f>
        <v>3700</v>
      </c>
      <c r="G52" s="15">
        <v>3</v>
      </c>
      <c r="H52" s="10">
        <f>SUM(โรงพยาบาลบ้านม่วง!G6:G8)</f>
        <v>28468.589999999997</v>
      </c>
      <c r="I52" s="11">
        <f t="shared" si="6"/>
        <v>-24768.589999999997</v>
      </c>
    </row>
    <row r="53" spans="1:9" ht="16.2" customHeight="1" x14ac:dyDescent="0.25">
      <c r="A53" s="9">
        <v>11</v>
      </c>
      <c r="B53" s="12" t="s">
        <v>142</v>
      </c>
      <c r="C53" s="12">
        <v>11098</v>
      </c>
      <c r="D53" s="12" t="s">
        <v>18</v>
      </c>
      <c r="E53" s="15">
        <v>0</v>
      </c>
      <c r="F53" s="16">
        <v>0</v>
      </c>
      <c r="G53" s="15">
        <v>2</v>
      </c>
      <c r="H53" s="10">
        <f>SUM(โรงพยาบาลอากาศอำนวย!G6:G7)</f>
        <v>19310.169999999998</v>
      </c>
      <c r="I53" s="11">
        <f t="shared" si="6"/>
        <v>-19310.169999999998</v>
      </c>
    </row>
    <row r="54" spans="1:9" ht="16.2" customHeight="1" x14ac:dyDescent="0.25">
      <c r="A54" s="9">
        <v>12</v>
      </c>
      <c r="B54" s="12" t="s">
        <v>142</v>
      </c>
      <c r="C54" s="12">
        <v>11099</v>
      </c>
      <c r="D54" s="12" t="s">
        <v>19</v>
      </c>
      <c r="E54" s="15">
        <v>1</v>
      </c>
      <c r="F54" s="16">
        <f>SUM(โรงพยาบาลส่องดาว!E6:E7)</f>
        <v>1150</v>
      </c>
      <c r="G54" s="15">
        <v>2</v>
      </c>
      <c r="H54" s="10">
        <f>SUM(โรงพยาบาลส่องดาว!G6:G7)</f>
        <v>50706.2</v>
      </c>
      <c r="I54" s="11">
        <f t="shared" si="6"/>
        <v>-49556.2</v>
      </c>
    </row>
    <row r="55" spans="1:9" ht="16.2" customHeight="1" x14ac:dyDescent="0.25">
      <c r="A55" s="9">
        <v>13</v>
      </c>
      <c r="B55" s="12" t="s">
        <v>142</v>
      </c>
      <c r="C55" s="12">
        <v>11100</v>
      </c>
      <c r="D55" s="12" t="s">
        <v>20</v>
      </c>
      <c r="E55" s="15">
        <v>0</v>
      </c>
      <c r="F55" s="16">
        <v>0</v>
      </c>
      <c r="G55" s="15">
        <v>2</v>
      </c>
      <c r="H55" s="10">
        <f>SUM(โรงพยาบาลเต่างอย!G6:G7)</f>
        <v>16976.2</v>
      </c>
      <c r="I55" s="11">
        <f t="shared" si="6"/>
        <v>-16976.2</v>
      </c>
    </row>
    <row r="56" spans="1:9" ht="16.2" customHeight="1" x14ac:dyDescent="0.25">
      <c r="A56" s="9">
        <v>14</v>
      </c>
      <c r="B56" s="12" t="s">
        <v>142</v>
      </c>
      <c r="C56" s="12">
        <v>11101</v>
      </c>
      <c r="D56" s="12" t="s">
        <v>21</v>
      </c>
      <c r="E56" s="15">
        <v>0</v>
      </c>
      <c r="F56" s="16">
        <v>0</v>
      </c>
      <c r="G56" s="15">
        <v>1</v>
      </c>
      <c r="H56" s="10">
        <f>+โรงพยาบาลโคกศรีสุพรรณ!G6</f>
        <v>9408.7099999999991</v>
      </c>
      <c r="I56" s="11">
        <f t="shared" si="6"/>
        <v>-9408.7099999999991</v>
      </c>
    </row>
    <row r="57" spans="1:9" ht="16.2" customHeight="1" x14ac:dyDescent="0.25">
      <c r="A57" s="9">
        <v>15</v>
      </c>
      <c r="B57" s="12" t="s">
        <v>142</v>
      </c>
      <c r="C57" s="12">
        <v>11102</v>
      </c>
      <c r="D57" s="12" t="s">
        <v>52</v>
      </c>
      <c r="E57" s="15">
        <v>0</v>
      </c>
      <c r="F57" s="16">
        <v>0</v>
      </c>
      <c r="G57" s="15">
        <v>1</v>
      </c>
      <c r="H57" s="10">
        <f>+'โรงพยาบาลเจริญศิลป์ '!G6</f>
        <v>19485.86</v>
      </c>
      <c r="I57" s="11">
        <f t="shared" si="6"/>
        <v>-19485.86</v>
      </c>
    </row>
    <row r="58" spans="1:9" ht="16.2" customHeight="1" x14ac:dyDescent="0.25">
      <c r="A58" s="9">
        <v>16</v>
      </c>
      <c r="B58" s="12" t="s">
        <v>142</v>
      </c>
      <c r="C58" s="12">
        <v>11103</v>
      </c>
      <c r="D58" s="12" t="s">
        <v>22</v>
      </c>
      <c r="E58" s="15">
        <v>0</v>
      </c>
      <c r="F58" s="16">
        <v>0</v>
      </c>
      <c r="G58" s="15">
        <v>1</v>
      </c>
      <c r="H58" s="10">
        <f>+โรงพยาบาลโพนนาแก้ว!G6</f>
        <v>31716.51</v>
      </c>
      <c r="I58" s="11">
        <f t="shared" si="6"/>
        <v>-31716.51</v>
      </c>
    </row>
    <row r="59" spans="1:9" ht="16.2" customHeight="1" x14ac:dyDescent="0.25">
      <c r="A59" s="9">
        <v>17</v>
      </c>
      <c r="B59" s="12" t="s">
        <v>142</v>
      </c>
      <c r="C59" s="12">
        <v>11450</v>
      </c>
      <c r="D59" s="12" t="s">
        <v>25</v>
      </c>
      <c r="E59" s="15">
        <v>7</v>
      </c>
      <c r="F59" s="16">
        <f>SUM(โรงพยาบาลสว่างแดนดิน!E6:E13)</f>
        <v>104781.82999999999</v>
      </c>
      <c r="G59" s="15">
        <v>3</v>
      </c>
      <c r="H59" s="10">
        <f>SUM(โรงพยาบาลสว่างแดนดิน!G6:G13)</f>
        <v>28860.559999999998</v>
      </c>
      <c r="I59" s="11">
        <f t="shared" si="6"/>
        <v>75921.26999999999</v>
      </c>
    </row>
    <row r="60" spans="1:9" ht="16.2" customHeight="1" x14ac:dyDescent="0.25">
      <c r="A60" s="9">
        <v>18</v>
      </c>
      <c r="B60" s="12" t="s">
        <v>142</v>
      </c>
      <c r="C60" s="12">
        <v>21323</v>
      </c>
      <c r="D60" s="12" t="s">
        <v>23</v>
      </c>
      <c r="E60" s="15">
        <v>0</v>
      </c>
      <c r="F60" s="16">
        <v>0</v>
      </c>
      <c r="G60" s="15">
        <v>1</v>
      </c>
      <c r="H60" s="10">
        <f>+'โรงพยาบาลพระอาจารย์แบน ธนากโร'!G6</f>
        <v>48934.04</v>
      </c>
      <c r="I60" s="11">
        <f t="shared" si="6"/>
        <v>-48934.04</v>
      </c>
    </row>
    <row r="61" spans="1:9" ht="16.2" customHeight="1" x14ac:dyDescent="0.25">
      <c r="A61" s="20"/>
      <c r="B61" s="21" t="s">
        <v>142</v>
      </c>
      <c r="C61" s="21"/>
      <c r="D61" s="21"/>
      <c r="E61" s="22"/>
      <c r="F61" s="23">
        <f>SUM(F43:F60)</f>
        <v>786864</v>
      </c>
      <c r="G61" s="23"/>
      <c r="H61" s="23">
        <f t="shared" ref="H61:I61" si="7">SUM(H43:H60)</f>
        <v>656245.19999999995</v>
      </c>
      <c r="I61" s="23">
        <f>SUM(I43:I60)</f>
        <v>130618.7999999999</v>
      </c>
    </row>
    <row r="62" spans="1:9" ht="16.2" customHeight="1" x14ac:dyDescent="0.25">
      <c r="A62" s="24" t="s">
        <v>143</v>
      </c>
      <c r="B62" s="25"/>
      <c r="C62" s="25"/>
      <c r="D62" s="26"/>
      <c r="E62" s="18"/>
      <c r="F62" s="17">
        <f>+F18+F27+F42+F61</f>
        <v>1714541.33</v>
      </c>
      <c r="G62" s="19"/>
      <c r="H62" s="17">
        <f>+H18+H27+H42+H61</f>
        <v>1714541.3299999998</v>
      </c>
      <c r="I62" s="17">
        <f>+F62-H62</f>
        <v>0</v>
      </c>
    </row>
    <row r="63" spans="1:9" ht="16.2" customHeight="1" x14ac:dyDescent="0.25">
      <c r="H63"/>
    </row>
    <row r="66" spans="1:3" ht="16.2" customHeight="1" x14ac:dyDescent="0.25">
      <c r="A66" s="13" t="s">
        <v>137</v>
      </c>
      <c r="C66" s="2"/>
    </row>
  </sheetData>
  <sortState xmlns:xlrd2="http://schemas.microsoft.com/office/spreadsheetml/2017/richdata2" ref="A6:I60">
    <sortCondition ref="B6:B60"/>
  </sortState>
  <mergeCells count="10">
    <mergeCell ref="A62:D62"/>
    <mergeCell ref="A3:I3"/>
    <mergeCell ref="A1:I1"/>
    <mergeCell ref="A2:I2"/>
    <mergeCell ref="E4:F4"/>
    <mergeCell ref="G4:H4"/>
    <mergeCell ref="D4:D5"/>
    <mergeCell ref="C4:C5"/>
    <mergeCell ref="A4:A5"/>
    <mergeCell ref="B4:B5"/>
  </mergeCells>
  <pageMargins left="0.23622047244094491" right="0.23622047244094491" top="0.74803149606299213" bottom="0.59055118110236227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"/>
  <sheetViews>
    <sheetView workbookViewId="0">
      <selection activeCell="B18" sqref="B18:C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42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</v>
      </c>
      <c r="G6">
        <v>263.91000000000003</v>
      </c>
      <c r="H6">
        <v>-263.91000000000003</v>
      </c>
    </row>
    <row r="7" spans="1:8" x14ac:dyDescent="0.25">
      <c r="A7">
        <v>2</v>
      </c>
      <c r="B7">
        <v>11095</v>
      </c>
      <c r="C7" t="s">
        <v>15</v>
      </c>
      <c r="D7">
        <v>2</v>
      </c>
      <c r="E7">
        <v>500</v>
      </c>
      <c r="F7">
        <v>6</v>
      </c>
      <c r="G7" s="1">
        <v>17113.099999999999</v>
      </c>
      <c r="H7" s="1">
        <v>-16613.099999999999</v>
      </c>
    </row>
    <row r="9" spans="1:8" x14ac:dyDescent="0.25">
      <c r="A9" t="s">
        <v>37</v>
      </c>
      <c r="B9" t="s">
        <v>27</v>
      </c>
      <c r="C9">
        <v>500</v>
      </c>
      <c r="D9" t="s">
        <v>28</v>
      </c>
      <c r="E9" s="1">
        <v>17377.009999999998</v>
      </c>
      <c r="F9" t="s">
        <v>29</v>
      </c>
      <c r="G9" s="1">
        <v>-16877.009999999998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"/>
  <sheetViews>
    <sheetView workbookViewId="0">
      <selection activeCell="B18" sqref="B18:C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43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4</v>
      </c>
      <c r="G6" s="1">
        <v>2167.31</v>
      </c>
      <c r="H6" s="1">
        <v>-2167.31</v>
      </c>
    </row>
    <row r="7" spans="1:8" x14ac:dyDescent="0.25">
      <c r="A7">
        <v>2</v>
      </c>
      <c r="B7">
        <v>11450</v>
      </c>
      <c r="C7" t="s">
        <v>25</v>
      </c>
      <c r="D7">
        <v>0</v>
      </c>
      <c r="E7">
        <v>0</v>
      </c>
      <c r="F7">
        <v>1</v>
      </c>
      <c r="G7" s="1">
        <v>9305</v>
      </c>
      <c r="H7" s="1">
        <v>-9305</v>
      </c>
    </row>
    <row r="8" spans="1:8" x14ac:dyDescent="0.25">
      <c r="A8">
        <v>3</v>
      </c>
      <c r="B8">
        <v>11095</v>
      </c>
      <c r="C8" t="s">
        <v>15</v>
      </c>
      <c r="D8">
        <v>2</v>
      </c>
      <c r="E8" s="1">
        <v>3700</v>
      </c>
      <c r="F8">
        <v>9</v>
      </c>
      <c r="G8" s="1">
        <v>16996.28</v>
      </c>
      <c r="H8" s="1">
        <v>-13296.28</v>
      </c>
    </row>
    <row r="10" spans="1:8" x14ac:dyDescent="0.25">
      <c r="A10" t="s">
        <v>44</v>
      </c>
      <c r="B10" t="s">
        <v>27</v>
      </c>
      <c r="C10" s="1">
        <v>3700</v>
      </c>
      <c r="D10" t="s">
        <v>28</v>
      </c>
      <c r="E10" s="1">
        <v>28468.59</v>
      </c>
      <c r="F10" t="s">
        <v>29</v>
      </c>
      <c r="G10" s="1">
        <v>-24768.59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"/>
  <sheetViews>
    <sheetView topLeftCell="A4" workbookViewId="0">
      <selection activeCell="E18" sqref="E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45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6</v>
      </c>
      <c r="G6" s="1">
        <v>8824.7199999999993</v>
      </c>
      <c r="H6" s="1">
        <v>-8824.7199999999993</v>
      </c>
    </row>
    <row r="7" spans="1:9" x14ac:dyDescent="0.25">
      <c r="A7">
        <v>2</v>
      </c>
      <c r="B7">
        <v>11095</v>
      </c>
      <c r="C7" t="s">
        <v>15</v>
      </c>
      <c r="D7">
        <v>0</v>
      </c>
      <c r="E7">
        <v>0</v>
      </c>
      <c r="F7">
        <v>9</v>
      </c>
      <c r="G7" s="1">
        <v>10485.450000000001</v>
      </c>
      <c r="H7" s="1">
        <v>-10485.450000000001</v>
      </c>
    </row>
    <row r="9" spans="1:9" x14ac:dyDescent="0.25">
      <c r="A9" t="s">
        <v>37</v>
      </c>
      <c r="B9" t="s">
        <v>27</v>
      </c>
      <c r="C9">
        <v>0</v>
      </c>
      <c r="D9" t="s">
        <v>28</v>
      </c>
      <c r="E9" s="1">
        <v>19310.169999999998</v>
      </c>
      <c r="F9" t="s">
        <v>29</v>
      </c>
      <c r="G9" s="1">
        <v>-19310.169999999998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9"/>
  <sheetViews>
    <sheetView workbookViewId="0">
      <selection activeCell="B18" sqref="B18:C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46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3</v>
      </c>
      <c r="G6" s="1">
        <v>5290</v>
      </c>
      <c r="H6" s="1">
        <v>-5290</v>
      </c>
    </row>
    <row r="7" spans="1:8" x14ac:dyDescent="0.25">
      <c r="A7">
        <v>2</v>
      </c>
      <c r="B7">
        <v>11450</v>
      </c>
      <c r="C7" t="s">
        <v>25</v>
      </c>
      <c r="D7">
        <v>1</v>
      </c>
      <c r="E7" s="1">
        <v>1150</v>
      </c>
      <c r="F7">
        <v>10</v>
      </c>
      <c r="G7" s="1">
        <v>45416.2</v>
      </c>
      <c r="H7" s="1">
        <v>-44266.2</v>
      </c>
    </row>
    <row r="9" spans="1:8" x14ac:dyDescent="0.25">
      <c r="A9" t="s">
        <v>37</v>
      </c>
      <c r="B9" t="s">
        <v>27</v>
      </c>
      <c r="C9" s="1">
        <v>1150</v>
      </c>
      <c r="D9" t="s">
        <v>28</v>
      </c>
      <c r="E9" s="1">
        <v>50706.2</v>
      </c>
      <c r="F9" t="s">
        <v>29</v>
      </c>
      <c r="G9" s="1">
        <v>-49556.2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"/>
  <sheetViews>
    <sheetView workbookViewId="0">
      <selection activeCell="D19" sqref="D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3</v>
      </c>
      <c r="G6" s="1">
        <v>11576.2</v>
      </c>
      <c r="H6" s="1">
        <v>-11576.2</v>
      </c>
    </row>
    <row r="7" spans="1:8" x14ac:dyDescent="0.25">
      <c r="A7">
        <v>2</v>
      </c>
      <c r="B7">
        <v>11450</v>
      </c>
      <c r="C7" t="s">
        <v>25</v>
      </c>
      <c r="D7">
        <v>0</v>
      </c>
      <c r="E7">
        <v>0</v>
      </c>
      <c r="F7">
        <v>1</v>
      </c>
      <c r="G7" s="1">
        <v>5400</v>
      </c>
      <c r="H7" s="1">
        <v>-5400</v>
      </c>
    </row>
    <row r="9" spans="1:8" x14ac:dyDescent="0.25">
      <c r="A9" t="s">
        <v>37</v>
      </c>
      <c r="B9" t="s">
        <v>27</v>
      </c>
      <c r="C9">
        <v>0</v>
      </c>
      <c r="D9" t="s">
        <v>28</v>
      </c>
      <c r="E9" s="1">
        <v>16976.2</v>
      </c>
      <c r="F9" t="s">
        <v>29</v>
      </c>
      <c r="G9" s="1">
        <v>-16976.2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"/>
  <sheetViews>
    <sheetView workbookViewId="0">
      <selection activeCell="D12" sqref="D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48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11</v>
      </c>
      <c r="G6" s="1">
        <v>9408.7099999999991</v>
      </c>
      <c r="H6" s="1">
        <v>-9408.7099999999991</v>
      </c>
    </row>
    <row r="8" spans="1:9" x14ac:dyDescent="0.25">
      <c r="A8" t="s">
        <v>34</v>
      </c>
      <c r="B8" t="s">
        <v>27</v>
      </c>
      <c r="C8">
        <v>0</v>
      </c>
      <c r="D8" t="s">
        <v>28</v>
      </c>
      <c r="E8" s="1">
        <v>9408.7099999999991</v>
      </c>
      <c r="F8" t="s">
        <v>29</v>
      </c>
      <c r="G8" s="1">
        <v>-9408.7099999999991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"/>
  <sheetViews>
    <sheetView workbookViewId="0">
      <selection activeCell="B24" sqref="B2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50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16</v>
      </c>
      <c r="G6" s="1">
        <v>31716.51</v>
      </c>
      <c r="H6" s="1">
        <v>-31716.51</v>
      </c>
    </row>
    <row r="8" spans="1:9" x14ac:dyDescent="0.25">
      <c r="A8" t="s">
        <v>34</v>
      </c>
      <c r="B8" t="s">
        <v>27</v>
      </c>
      <c r="C8">
        <v>0</v>
      </c>
      <c r="D8" t="s">
        <v>28</v>
      </c>
      <c r="E8" s="1">
        <v>31716.51</v>
      </c>
      <c r="F8" t="s">
        <v>29</v>
      </c>
      <c r="G8" s="1">
        <v>-31716.51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8"/>
  <sheetViews>
    <sheetView workbookViewId="0">
      <selection activeCell="D22" sqref="D2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25">
      <c r="A3" s="28" t="s">
        <v>54</v>
      </c>
      <c r="B3" s="28"/>
      <c r="C3" s="28"/>
      <c r="D3" s="28"/>
      <c r="E3" s="28"/>
      <c r="F3" s="28"/>
      <c r="G3" s="28"/>
      <c r="H3" s="28"/>
      <c r="I3" s="28"/>
      <c r="J3" s="28"/>
    </row>
    <row r="5" spans="1:10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10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18</v>
      </c>
      <c r="G6" s="1">
        <v>48934.04</v>
      </c>
      <c r="H6" s="1">
        <v>-48934.04</v>
      </c>
    </row>
    <row r="8" spans="1:10" x14ac:dyDescent="0.25">
      <c r="A8" t="s">
        <v>34</v>
      </c>
      <c r="B8" t="s">
        <v>27</v>
      </c>
      <c r="C8">
        <v>0</v>
      </c>
      <c r="D8" t="s">
        <v>28</v>
      </c>
      <c r="E8" s="1">
        <v>48934.04</v>
      </c>
      <c r="F8" t="s">
        <v>29</v>
      </c>
      <c r="G8" s="1">
        <v>-48934.04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1"/>
  <sheetViews>
    <sheetView topLeftCell="A4" workbookViewId="0">
      <selection activeCell="B15" sqref="B15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0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57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11104</v>
      </c>
      <c r="C6" t="s">
        <v>58</v>
      </c>
      <c r="D6">
        <v>7</v>
      </c>
      <c r="E6" s="1">
        <v>16006.7</v>
      </c>
      <c r="F6">
        <v>0</v>
      </c>
      <c r="G6" s="1">
        <v>0</v>
      </c>
      <c r="H6" s="1">
        <v>16006.7</v>
      </c>
    </row>
    <row r="7" spans="1:8" x14ac:dyDescent="0.25">
      <c r="A7">
        <v>2</v>
      </c>
      <c r="B7">
        <v>11105</v>
      </c>
      <c r="C7" t="s">
        <v>59</v>
      </c>
      <c r="D7">
        <v>18</v>
      </c>
      <c r="E7" s="1">
        <v>76141.350000000006</v>
      </c>
      <c r="F7">
        <v>0</v>
      </c>
      <c r="G7">
        <v>0</v>
      </c>
      <c r="H7" s="1">
        <v>76141.350000000006</v>
      </c>
    </row>
    <row r="8" spans="1:8" x14ac:dyDescent="0.25">
      <c r="A8">
        <v>3</v>
      </c>
      <c r="B8">
        <v>11106</v>
      </c>
      <c r="C8" t="s">
        <v>60</v>
      </c>
      <c r="D8">
        <v>11</v>
      </c>
      <c r="E8" s="1">
        <v>21025.71</v>
      </c>
      <c r="F8">
        <v>0</v>
      </c>
      <c r="G8" s="1">
        <v>0</v>
      </c>
      <c r="H8" s="1">
        <v>21025.71</v>
      </c>
    </row>
    <row r="9" spans="1:8" x14ac:dyDescent="0.25">
      <c r="A9">
        <v>4</v>
      </c>
      <c r="B9">
        <v>11107</v>
      </c>
      <c r="C9" t="s">
        <v>61</v>
      </c>
      <c r="D9">
        <v>6</v>
      </c>
      <c r="E9" s="1">
        <v>38188.550000000003</v>
      </c>
      <c r="F9">
        <v>0</v>
      </c>
      <c r="G9">
        <v>0</v>
      </c>
      <c r="H9" s="1">
        <v>38188.550000000003</v>
      </c>
    </row>
    <row r="10" spans="1:8" x14ac:dyDescent="0.25">
      <c r="A10">
        <v>5</v>
      </c>
      <c r="B10">
        <v>11108</v>
      </c>
      <c r="C10" t="s">
        <v>62</v>
      </c>
      <c r="D10">
        <v>8</v>
      </c>
      <c r="E10" s="1">
        <v>16013.89</v>
      </c>
      <c r="F10">
        <v>0</v>
      </c>
      <c r="G10">
        <v>0</v>
      </c>
      <c r="H10" s="1">
        <v>16013.89</v>
      </c>
    </row>
    <row r="11" spans="1:8" x14ac:dyDescent="0.25">
      <c r="A11">
        <v>6</v>
      </c>
      <c r="B11">
        <v>11109</v>
      </c>
      <c r="C11" t="s">
        <v>63</v>
      </c>
      <c r="D11">
        <v>5</v>
      </c>
      <c r="E11" s="1">
        <v>11771.9</v>
      </c>
      <c r="F11">
        <v>0</v>
      </c>
      <c r="G11">
        <v>0</v>
      </c>
      <c r="H11" s="1">
        <v>11771.9</v>
      </c>
    </row>
    <row r="12" spans="1:8" x14ac:dyDescent="0.25">
      <c r="A12">
        <v>7</v>
      </c>
      <c r="B12">
        <v>11110</v>
      </c>
      <c r="C12" t="s">
        <v>64</v>
      </c>
      <c r="D12">
        <v>16</v>
      </c>
      <c r="E12" s="1">
        <v>24748.240000000002</v>
      </c>
      <c r="F12">
        <v>0</v>
      </c>
      <c r="G12">
        <v>0</v>
      </c>
      <c r="H12" s="1">
        <v>24748.240000000002</v>
      </c>
    </row>
    <row r="13" spans="1:8" x14ac:dyDescent="0.25">
      <c r="A13">
        <v>8</v>
      </c>
      <c r="B13">
        <v>11111</v>
      </c>
      <c r="C13" t="s">
        <v>65</v>
      </c>
      <c r="D13">
        <v>11</v>
      </c>
      <c r="E13" s="1">
        <v>13919</v>
      </c>
      <c r="F13">
        <v>0</v>
      </c>
      <c r="G13">
        <v>0</v>
      </c>
      <c r="H13" s="1">
        <v>13919</v>
      </c>
    </row>
    <row r="14" spans="1:8" x14ac:dyDescent="0.25">
      <c r="A14">
        <v>9</v>
      </c>
      <c r="B14">
        <v>11112</v>
      </c>
      <c r="C14" t="s">
        <v>66</v>
      </c>
      <c r="D14">
        <v>14</v>
      </c>
      <c r="E14" s="1">
        <v>15095.35</v>
      </c>
      <c r="F14">
        <v>0</v>
      </c>
      <c r="G14">
        <v>0</v>
      </c>
      <c r="H14" s="1">
        <v>15095.35</v>
      </c>
    </row>
    <row r="15" spans="1:8" x14ac:dyDescent="0.25">
      <c r="A15">
        <v>10</v>
      </c>
      <c r="B15">
        <v>40840</v>
      </c>
      <c r="C15" t="s">
        <v>67</v>
      </c>
      <c r="D15">
        <v>8</v>
      </c>
      <c r="E15" s="1">
        <v>34173.54</v>
      </c>
      <c r="F15">
        <v>0</v>
      </c>
      <c r="G15">
        <v>0</v>
      </c>
      <c r="H15" s="1">
        <v>34173.54</v>
      </c>
    </row>
    <row r="16" spans="1:8" x14ac:dyDescent="0.25">
      <c r="A16">
        <v>11</v>
      </c>
      <c r="B16">
        <v>10710</v>
      </c>
      <c r="C16" t="s">
        <v>33</v>
      </c>
      <c r="D16">
        <v>1</v>
      </c>
      <c r="E16">
        <v>0</v>
      </c>
      <c r="F16">
        <v>3</v>
      </c>
      <c r="G16" s="1">
        <v>26899.8</v>
      </c>
      <c r="H16" s="1">
        <v>-26899.8</v>
      </c>
    </row>
    <row r="17" spans="1:8" x14ac:dyDescent="0.25">
      <c r="A17">
        <v>12</v>
      </c>
      <c r="B17">
        <v>11451</v>
      </c>
      <c r="C17" t="s">
        <v>68</v>
      </c>
      <c r="D17">
        <v>10</v>
      </c>
      <c r="E17" s="1">
        <v>9596</v>
      </c>
      <c r="F17">
        <v>1</v>
      </c>
      <c r="G17">
        <v>0</v>
      </c>
      <c r="H17" s="1">
        <v>9596</v>
      </c>
    </row>
    <row r="18" spans="1:8" x14ac:dyDescent="0.25">
      <c r="E18" s="1"/>
      <c r="H18" s="1"/>
    </row>
    <row r="19" spans="1:8" x14ac:dyDescent="0.25">
      <c r="E19" s="1"/>
      <c r="H19" s="1"/>
    </row>
    <row r="21" spans="1:8" x14ac:dyDescent="0.25">
      <c r="A21" t="s">
        <v>69</v>
      </c>
      <c r="B21" t="s">
        <v>27</v>
      </c>
      <c r="C21" s="1">
        <v>276680.23</v>
      </c>
      <c r="D21" t="s">
        <v>28</v>
      </c>
      <c r="E21" s="1">
        <v>26899.8</v>
      </c>
      <c r="F21" t="s">
        <v>29</v>
      </c>
      <c r="G21" s="1">
        <v>249780.43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5"/>
  <sheetViews>
    <sheetView workbookViewId="0">
      <selection activeCell="B10" sqref="B1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26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25">
      <c r="A3" s="28" t="s">
        <v>51</v>
      </c>
      <c r="B3" s="28"/>
      <c r="C3" s="28"/>
      <c r="D3" s="28"/>
      <c r="E3" s="28"/>
      <c r="F3" s="28"/>
      <c r="G3" s="28"/>
      <c r="H3" s="28"/>
      <c r="I3" s="28"/>
      <c r="J3" s="28"/>
    </row>
    <row r="5" spans="1:10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10" x14ac:dyDescent="0.25">
      <c r="A6">
        <v>1</v>
      </c>
      <c r="B6">
        <v>11091</v>
      </c>
      <c r="C6" t="s">
        <v>11</v>
      </c>
      <c r="D6">
        <v>2</v>
      </c>
      <c r="E6" s="1">
        <v>6125.75</v>
      </c>
      <c r="F6">
        <v>0</v>
      </c>
      <c r="G6">
        <v>0</v>
      </c>
      <c r="H6" s="1">
        <v>6125.75</v>
      </c>
    </row>
    <row r="7" spans="1:10" x14ac:dyDescent="0.25">
      <c r="A7">
        <v>2</v>
      </c>
      <c r="B7">
        <v>11092</v>
      </c>
      <c r="C7" t="s">
        <v>12</v>
      </c>
      <c r="D7">
        <v>8</v>
      </c>
      <c r="E7" s="1">
        <v>18862.84</v>
      </c>
      <c r="F7">
        <v>0</v>
      </c>
      <c r="G7">
        <v>0</v>
      </c>
      <c r="H7" s="1">
        <v>18862.84</v>
      </c>
    </row>
    <row r="8" spans="1:10" x14ac:dyDescent="0.25">
      <c r="A8">
        <v>3</v>
      </c>
      <c r="B8">
        <v>11097</v>
      </c>
      <c r="C8" t="s">
        <v>17</v>
      </c>
      <c r="D8">
        <v>1</v>
      </c>
      <c r="E8" s="1">
        <v>9305</v>
      </c>
      <c r="F8">
        <v>0</v>
      </c>
      <c r="G8">
        <v>0</v>
      </c>
      <c r="H8" s="1">
        <v>9305</v>
      </c>
    </row>
    <row r="9" spans="1:10" x14ac:dyDescent="0.25">
      <c r="A9">
        <v>4</v>
      </c>
      <c r="B9">
        <v>11100</v>
      </c>
      <c r="C9" t="s">
        <v>20</v>
      </c>
      <c r="D9">
        <v>1</v>
      </c>
      <c r="E9" s="1">
        <v>5400</v>
      </c>
      <c r="F9">
        <v>0</v>
      </c>
      <c r="G9">
        <v>0</v>
      </c>
      <c r="H9" s="1">
        <v>5400</v>
      </c>
    </row>
    <row r="10" spans="1:10" x14ac:dyDescent="0.25">
      <c r="A10">
        <v>5</v>
      </c>
      <c r="B10">
        <v>11102</v>
      </c>
      <c r="C10" t="s">
        <v>52</v>
      </c>
      <c r="D10">
        <v>14</v>
      </c>
      <c r="E10" s="1">
        <v>19485.86</v>
      </c>
      <c r="F10">
        <v>0</v>
      </c>
      <c r="G10">
        <v>0</v>
      </c>
      <c r="H10" s="1">
        <v>19485.86</v>
      </c>
    </row>
    <row r="11" spans="1:10" x14ac:dyDescent="0.25">
      <c r="A11">
        <v>6</v>
      </c>
      <c r="B11">
        <v>10710</v>
      </c>
      <c r="C11" t="s">
        <v>33</v>
      </c>
      <c r="D11">
        <v>1</v>
      </c>
      <c r="E11">
        <v>0</v>
      </c>
      <c r="F11">
        <v>13</v>
      </c>
      <c r="G11" s="1">
        <v>22086.639999999999</v>
      </c>
      <c r="H11" s="1">
        <v>-22086.639999999999</v>
      </c>
    </row>
    <row r="12" spans="1:10" x14ac:dyDescent="0.25">
      <c r="A12">
        <v>7</v>
      </c>
      <c r="B12">
        <v>11095</v>
      </c>
      <c r="C12" t="s">
        <v>15</v>
      </c>
      <c r="D12">
        <v>2</v>
      </c>
      <c r="E12">
        <v>186.18</v>
      </c>
      <c r="F12">
        <v>1</v>
      </c>
      <c r="G12" s="1">
        <v>5623.92</v>
      </c>
      <c r="H12" s="1">
        <v>-5437.74</v>
      </c>
    </row>
    <row r="13" spans="1:10" x14ac:dyDescent="0.25">
      <c r="A13">
        <v>8</v>
      </c>
      <c r="B13">
        <v>11099</v>
      </c>
      <c r="C13" t="s">
        <v>19</v>
      </c>
      <c r="D13">
        <v>10</v>
      </c>
      <c r="E13" s="1">
        <v>45416.2</v>
      </c>
      <c r="F13">
        <v>1</v>
      </c>
      <c r="G13" s="1">
        <v>1150</v>
      </c>
      <c r="H13" s="1">
        <v>44266.2</v>
      </c>
    </row>
    <row r="15" spans="1:10" x14ac:dyDescent="0.25">
      <c r="A15" t="s">
        <v>53</v>
      </c>
      <c r="B15" t="s">
        <v>27</v>
      </c>
      <c r="C15" s="1">
        <v>104781.83</v>
      </c>
      <c r="D15" t="s">
        <v>28</v>
      </c>
      <c r="E15" s="1">
        <v>28860.560000000001</v>
      </c>
      <c r="F15" t="s">
        <v>29</v>
      </c>
      <c r="G15" s="1">
        <v>75921.27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workbookViewId="0">
      <selection activeCell="B14" sqref="B14:C23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09765625" bestFit="1" customWidth="1"/>
  </cols>
  <sheetData>
    <row r="1" spans="1:9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31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9" x14ac:dyDescent="0.25">
      <c r="A6">
        <v>1</v>
      </c>
      <c r="B6">
        <v>11040</v>
      </c>
      <c r="C6" t="s">
        <v>8</v>
      </c>
      <c r="D6">
        <v>53</v>
      </c>
      <c r="E6" s="1">
        <v>103719</v>
      </c>
      <c r="F6">
        <v>0</v>
      </c>
      <c r="G6">
        <v>0</v>
      </c>
      <c r="H6" s="1">
        <v>103719</v>
      </c>
    </row>
    <row r="7" spans="1:9" x14ac:dyDescent="0.25">
      <c r="A7">
        <v>2</v>
      </c>
      <c r="B7">
        <v>11089</v>
      </c>
      <c r="C7" t="s">
        <v>9</v>
      </c>
      <c r="D7">
        <v>11</v>
      </c>
      <c r="E7" s="1">
        <v>56040.99</v>
      </c>
      <c r="F7">
        <v>0</v>
      </c>
      <c r="G7">
        <v>0</v>
      </c>
      <c r="H7" s="1">
        <v>56040.99</v>
      </c>
    </row>
    <row r="8" spans="1:9" x14ac:dyDescent="0.25">
      <c r="A8">
        <v>3</v>
      </c>
      <c r="B8">
        <v>11090</v>
      </c>
      <c r="C8" t="s">
        <v>10</v>
      </c>
      <c r="D8">
        <v>10</v>
      </c>
      <c r="E8" s="1">
        <v>19806.3</v>
      </c>
      <c r="F8">
        <v>0</v>
      </c>
      <c r="G8">
        <v>0</v>
      </c>
      <c r="H8" s="1">
        <v>19806.3</v>
      </c>
    </row>
    <row r="9" spans="1:9" x14ac:dyDescent="0.25">
      <c r="A9">
        <v>4</v>
      </c>
      <c r="B9">
        <v>11091</v>
      </c>
      <c r="C9" t="s">
        <v>11</v>
      </c>
      <c r="D9">
        <v>5</v>
      </c>
      <c r="E9" s="1">
        <v>37790.71</v>
      </c>
      <c r="F9">
        <v>0</v>
      </c>
      <c r="G9">
        <v>0</v>
      </c>
      <c r="H9" s="1">
        <v>37790.71</v>
      </c>
    </row>
    <row r="10" spans="1:9" x14ac:dyDescent="0.25">
      <c r="A10">
        <v>5</v>
      </c>
      <c r="B10">
        <v>11092</v>
      </c>
      <c r="C10" t="s">
        <v>12</v>
      </c>
      <c r="D10">
        <v>3</v>
      </c>
      <c r="E10" s="1">
        <v>3386.5</v>
      </c>
      <c r="F10">
        <v>0</v>
      </c>
      <c r="G10">
        <v>0</v>
      </c>
      <c r="H10" s="1">
        <v>3386.5</v>
      </c>
    </row>
    <row r="11" spans="1:9" x14ac:dyDescent="0.25">
      <c r="A11">
        <v>6</v>
      </c>
      <c r="B11">
        <v>11093</v>
      </c>
      <c r="C11" t="s">
        <v>13</v>
      </c>
      <c r="D11">
        <v>10</v>
      </c>
      <c r="E11" s="1">
        <v>96670.03</v>
      </c>
      <c r="F11">
        <v>0</v>
      </c>
      <c r="G11">
        <v>0</v>
      </c>
      <c r="H11" s="1">
        <v>96670.03</v>
      </c>
    </row>
    <row r="12" spans="1:9" x14ac:dyDescent="0.25">
      <c r="A12">
        <v>7</v>
      </c>
      <c r="B12">
        <v>11094</v>
      </c>
      <c r="C12" t="s">
        <v>14</v>
      </c>
      <c r="D12">
        <v>4</v>
      </c>
      <c r="E12" s="1">
        <v>20136.830000000002</v>
      </c>
      <c r="F12">
        <v>0</v>
      </c>
      <c r="G12">
        <v>0</v>
      </c>
      <c r="H12" s="1">
        <v>20136.830000000002</v>
      </c>
    </row>
    <row r="13" spans="1:9" x14ac:dyDescent="0.25">
      <c r="A13">
        <v>8</v>
      </c>
      <c r="B13">
        <v>11095</v>
      </c>
      <c r="C13" t="s">
        <v>15</v>
      </c>
      <c r="D13">
        <v>21</v>
      </c>
      <c r="E13" s="1">
        <v>121795.22</v>
      </c>
      <c r="F13">
        <v>0</v>
      </c>
      <c r="G13">
        <v>0</v>
      </c>
      <c r="H13" s="1">
        <v>121795.22</v>
      </c>
    </row>
    <row r="14" spans="1:9" x14ac:dyDescent="0.25">
      <c r="A14">
        <v>9</v>
      </c>
      <c r="B14">
        <v>11096</v>
      </c>
      <c r="C14" t="s">
        <v>16</v>
      </c>
      <c r="D14">
        <v>1</v>
      </c>
      <c r="E14">
        <v>263.91000000000003</v>
      </c>
      <c r="F14">
        <v>0</v>
      </c>
      <c r="G14">
        <v>0</v>
      </c>
      <c r="H14">
        <v>263.91000000000003</v>
      </c>
    </row>
    <row r="15" spans="1:9" x14ac:dyDescent="0.25">
      <c r="A15">
        <v>10</v>
      </c>
      <c r="B15">
        <v>11097</v>
      </c>
      <c r="C15" t="s">
        <v>17</v>
      </c>
      <c r="D15">
        <v>4</v>
      </c>
      <c r="E15" s="1">
        <v>2167.31</v>
      </c>
      <c r="F15">
        <v>0</v>
      </c>
      <c r="G15">
        <v>0</v>
      </c>
      <c r="H15" s="1">
        <v>2167.31</v>
      </c>
    </row>
    <row r="16" spans="1:9" x14ac:dyDescent="0.25">
      <c r="A16">
        <v>11</v>
      </c>
      <c r="B16">
        <v>11098</v>
      </c>
      <c r="C16" t="s">
        <v>18</v>
      </c>
      <c r="D16">
        <v>6</v>
      </c>
      <c r="E16" s="1">
        <v>8824.7199999999993</v>
      </c>
      <c r="F16">
        <v>0</v>
      </c>
      <c r="G16">
        <v>0</v>
      </c>
      <c r="H16" s="1">
        <v>8824.7199999999993</v>
      </c>
    </row>
    <row r="17" spans="1:8" x14ac:dyDescent="0.25">
      <c r="A17">
        <v>12</v>
      </c>
      <c r="B17">
        <v>11099</v>
      </c>
      <c r="C17" t="s">
        <v>19</v>
      </c>
      <c r="D17">
        <v>3</v>
      </c>
      <c r="E17" s="1">
        <v>5290</v>
      </c>
      <c r="F17">
        <v>0</v>
      </c>
      <c r="G17">
        <v>0</v>
      </c>
      <c r="H17" s="1">
        <v>5290</v>
      </c>
    </row>
    <row r="18" spans="1:8" x14ac:dyDescent="0.25">
      <c r="A18">
        <v>13</v>
      </c>
      <c r="B18">
        <v>11100</v>
      </c>
      <c r="C18" t="s">
        <v>20</v>
      </c>
      <c r="D18">
        <v>3</v>
      </c>
      <c r="E18" s="1">
        <v>11576.2</v>
      </c>
      <c r="F18">
        <v>0</v>
      </c>
      <c r="G18">
        <v>0</v>
      </c>
      <c r="H18" s="1">
        <v>11576.2</v>
      </c>
    </row>
    <row r="19" spans="1:8" x14ac:dyDescent="0.25">
      <c r="A19">
        <v>14</v>
      </c>
      <c r="B19">
        <v>11101</v>
      </c>
      <c r="C19" t="s">
        <v>21</v>
      </c>
      <c r="D19">
        <v>11</v>
      </c>
      <c r="E19" s="1">
        <v>9408.7099999999991</v>
      </c>
      <c r="F19">
        <v>0</v>
      </c>
      <c r="G19">
        <v>0</v>
      </c>
      <c r="H19" s="1">
        <v>9408.7099999999991</v>
      </c>
    </row>
    <row r="20" spans="1:8" x14ac:dyDescent="0.25">
      <c r="A20">
        <v>15</v>
      </c>
      <c r="B20">
        <v>11103</v>
      </c>
      <c r="C20" t="s">
        <v>22</v>
      </c>
      <c r="D20">
        <v>16</v>
      </c>
      <c r="E20" s="1">
        <v>31716.51</v>
      </c>
      <c r="F20">
        <v>0</v>
      </c>
      <c r="G20">
        <v>0</v>
      </c>
      <c r="H20" s="1">
        <v>31716.51</v>
      </c>
    </row>
    <row r="21" spans="1:8" x14ac:dyDescent="0.25">
      <c r="A21">
        <v>16</v>
      </c>
      <c r="B21">
        <v>21323</v>
      </c>
      <c r="C21" t="s">
        <v>23</v>
      </c>
      <c r="D21">
        <v>18</v>
      </c>
      <c r="E21" s="1">
        <v>48934.04</v>
      </c>
      <c r="F21">
        <v>0</v>
      </c>
      <c r="G21">
        <v>0</v>
      </c>
      <c r="H21" s="1">
        <v>48934.04</v>
      </c>
    </row>
    <row r="22" spans="1:8" x14ac:dyDescent="0.25">
      <c r="A22">
        <v>17</v>
      </c>
      <c r="B22">
        <v>10711</v>
      </c>
      <c r="C22" t="s">
        <v>24</v>
      </c>
      <c r="D22">
        <v>3</v>
      </c>
      <c r="E22" s="1">
        <v>26899.8</v>
      </c>
      <c r="F22">
        <v>1</v>
      </c>
      <c r="G22">
        <v>0</v>
      </c>
      <c r="H22" s="1">
        <v>26899.8</v>
      </c>
    </row>
    <row r="23" spans="1:8" x14ac:dyDescent="0.25">
      <c r="A23">
        <v>18</v>
      </c>
      <c r="B23">
        <v>11450</v>
      </c>
      <c r="C23" t="s">
        <v>25</v>
      </c>
      <c r="D23">
        <v>13</v>
      </c>
      <c r="E23" s="1">
        <v>22086.639999999999</v>
      </c>
      <c r="F23">
        <v>1</v>
      </c>
      <c r="G23">
        <v>0</v>
      </c>
      <c r="H23" s="1">
        <v>22086.639999999999</v>
      </c>
    </row>
    <row r="25" spans="1:8" x14ac:dyDescent="0.25">
      <c r="A25" t="s">
        <v>26</v>
      </c>
      <c r="B25" t="s">
        <v>27</v>
      </c>
      <c r="C25" s="1">
        <v>626513.42000000004</v>
      </c>
      <c r="D25" t="s">
        <v>28</v>
      </c>
      <c r="E25">
        <v>0</v>
      </c>
      <c r="F25" t="s">
        <v>29</v>
      </c>
      <c r="G25" s="1">
        <v>626513.42000000004</v>
      </c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49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11450</v>
      </c>
      <c r="C6" t="s">
        <v>25</v>
      </c>
      <c r="D6">
        <v>0</v>
      </c>
      <c r="E6">
        <v>0</v>
      </c>
      <c r="F6">
        <v>14</v>
      </c>
      <c r="G6" s="1">
        <v>19485.86</v>
      </c>
      <c r="H6" s="1">
        <v>-19485.86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19485.86</v>
      </c>
      <c r="F8" t="s">
        <v>29</v>
      </c>
      <c r="G8" s="1">
        <v>-19485.86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9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70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7</v>
      </c>
      <c r="G6" s="1">
        <v>16006.7</v>
      </c>
    </row>
    <row r="7" spans="1:8" x14ac:dyDescent="0.25">
      <c r="A7">
        <v>2</v>
      </c>
      <c r="B7">
        <v>11108</v>
      </c>
      <c r="C7" t="s">
        <v>62</v>
      </c>
      <c r="D7">
        <v>0</v>
      </c>
      <c r="E7">
        <v>0</v>
      </c>
      <c r="F7">
        <v>3</v>
      </c>
      <c r="G7" s="1">
        <v>1442.24</v>
      </c>
    </row>
    <row r="9" spans="1:8" x14ac:dyDescent="0.25">
      <c r="A9" t="s">
        <v>37</v>
      </c>
      <c r="B9" t="s">
        <v>27</v>
      </c>
      <c r="C9">
        <v>0</v>
      </c>
      <c r="D9" t="s">
        <v>28</v>
      </c>
      <c r="E9" s="1">
        <v>17448.939999999999</v>
      </c>
      <c r="F9" t="s">
        <v>29</v>
      </c>
      <c r="G9" s="1">
        <v>-17448.939999999999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8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71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18</v>
      </c>
      <c r="G6" s="1">
        <v>76141.350000000006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76141.350000000006</v>
      </c>
      <c r="F8" t="s">
        <v>29</v>
      </c>
      <c r="G8" s="1">
        <v>-76141.350000000006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72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11</v>
      </c>
      <c r="G6" s="1">
        <v>21025.71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21025.71</v>
      </c>
      <c r="F8" t="s">
        <v>29</v>
      </c>
      <c r="G8" s="1">
        <v>-21025.71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8"/>
  <sheetViews>
    <sheetView workbookViewId="0">
      <selection activeCell="A3" sqref="A3:H3"/>
    </sheetView>
  </sheetViews>
  <sheetFormatPr defaultColWidth="9.09765625"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56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6</v>
      </c>
      <c r="G6" s="1">
        <v>38188.550000000003</v>
      </c>
      <c r="H6" s="1">
        <v>-38188.550000000003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38188.550000000003</v>
      </c>
      <c r="F8" t="s">
        <v>29</v>
      </c>
      <c r="G8" s="1">
        <v>-38188.550000000003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1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0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73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8</v>
      </c>
      <c r="G6" s="1">
        <v>16013.89</v>
      </c>
      <c r="H6" s="1">
        <v>-16013.89</v>
      </c>
    </row>
    <row r="7" spans="1:8" x14ac:dyDescent="0.25">
      <c r="A7">
        <v>2</v>
      </c>
      <c r="B7">
        <v>11104</v>
      </c>
      <c r="C7" t="s">
        <v>58</v>
      </c>
      <c r="D7">
        <v>3</v>
      </c>
      <c r="E7" s="1">
        <v>1442.24</v>
      </c>
      <c r="F7">
        <v>0</v>
      </c>
      <c r="G7">
        <v>0</v>
      </c>
      <c r="H7" s="1">
        <v>1442.24</v>
      </c>
    </row>
    <row r="8" spans="1:8" x14ac:dyDescent="0.25">
      <c r="A8">
        <v>3</v>
      </c>
      <c r="B8">
        <v>40840</v>
      </c>
      <c r="C8" t="s">
        <v>67</v>
      </c>
      <c r="D8">
        <v>1</v>
      </c>
      <c r="E8" s="1">
        <v>1400</v>
      </c>
      <c r="F8">
        <v>0</v>
      </c>
      <c r="G8">
        <v>0</v>
      </c>
      <c r="H8" s="1">
        <v>1400</v>
      </c>
    </row>
    <row r="9" spans="1:8" x14ac:dyDescent="0.25">
      <c r="A9">
        <v>4</v>
      </c>
      <c r="B9">
        <v>11451</v>
      </c>
      <c r="C9" t="s">
        <v>68</v>
      </c>
      <c r="D9">
        <v>9</v>
      </c>
      <c r="E9" s="1">
        <v>13381.6</v>
      </c>
      <c r="F9">
        <v>2</v>
      </c>
      <c r="G9" s="1">
        <v>13774.8</v>
      </c>
      <c r="H9">
        <v>-393.2</v>
      </c>
    </row>
    <row r="11" spans="1:8" x14ac:dyDescent="0.25">
      <c r="A11" t="s">
        <v>74</v>
      </c>
      <c r="B11" t="s">
        <v>27</v>
      </c>
      <c r="C11" s="1">
        <v>16223.84</v>
      </c>
      <c r="D11" t="s">
        <v>28</v>
      </c>
      <c r="E11" s="1">
        <v>29788.69</v>
      </c>
      <c r="F11" t="s">
        <v>29</v>
      </c>
      <c r="G11" s="1">
        <v>-13564.85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8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5</v>
      </c>
      <c r="G6" s="1">
        <v>11771.9</v>
      </c>
      <c r="H6" s="1">
        <v>-11771.9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11771.9</v>
      </c>
      <c r="F8" t="s">
        <v>29</v>
      </c>
      <c r="G8" s="1">
        <v>-11771.9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8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76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16</v>
      </c>
      <c r="G6" s="1">
        <v>24748.240000000002</v>
      </c>
      <c r="H6" s="1">
        <v>-24748.240000000002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24748.240000000002</v>
      </c>
      <c r="F8" t="s">
        <v>29</v>
      </c>
      <c r="G8" s="1">
        <v>-24748.240000000002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8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78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11</v>
      </c>
      <c r="G6" s="1">
        <v>13919</v>
      </c>
      <c r="H6" s="1">
        <v>-13919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13919</v>
      </c>
      <c r="F8" t="s">
        <v>29</v>
      </c>
      <c r="G8" s="1">
        <v>-13919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8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79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14</v>
      </c>
      <c r="G6" s="1">
        <v>15095.35</v>
      </c>
      <c r="H6" s="1">
        <v>-15095.35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15095.35</v>
      </c>
      <c r="F8" t="s">
        <v>29</v>
      </c>
      <c r="G8" s="1">
        <v>-15095.35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G6" sqref="G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32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11</v>
      </c>
      <c r="G6" s="1">
        <v>56040.99</v>
      </c>
      <c r="H6" s="1">
        <v>-56040.99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56040.99</v>
      </c>
      <c r="F8" t="s">
        <v>29</v>
      </c>
      <c r="G8" s="1">
        <v>-56040.99</v>
      </c>
    </row>
  </sheetData>
  <mergeCells count="2">
    <mergeCell ref="A3:H3"/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9"/>
  <sheetViews>
    <sheetView workbookViewId="0">
      <selection activeCell="A3" sqref="A3:J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10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25">
      <c r="A3" s="28" t="s">
        <v>80</v>
      </c>
      <c r="B3" s="28"/>
      <c r="C3" s="28"/>
      <c r="D3" s="28"/>
      <c r="E3" s="28"/>
      <c r="F3" s="28"/>
      <c r="G3" s="28"/>
      <c r="H3" s="28"/>
      <c r="I3" s="28"/>
      <c r="J3" s="28"/>
    </row>
    <row r="5" spans="1:10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10" x14ac:dyDescent="0.25">
      <c r="A6">
        <v>1</v>
      </c>
      <c r="B6">
        <v>10711</v>
      </c>
      <c r="C6" t="s">
        <v>24</v>
      </c>
      <c r="D6">
        <v>1</v>
      </c>
      <c r="E6">
        <v>0</v>
      </c>
      <c r="F6">
        <v>10</v>
      </c>
      <c r="G6" s="1">
        <v>9596</v>
      </c>
      <c r="H6" s="1">
        <v>-9596</v>
      </c>
    </row>
    <row r="7" spans="1:10" x14ac:dyDescent="0.25">
      <c r="A7">
        <v>2</v>
      </c>
      <c r="B7">
        <v>11108</v>
      </c>
      <c r="C7" t="s">
        <v>62</v>
      </c>
      <c r="D7">
        <v>2</v>
      </c>
      <c r="E7" s="1">
        <v>13774.8</v>
      </c>
      <c r="F7">
        <v>9</v>
      </c>
      <c r="G7" s="1">
        <v>13381.6</v>
      </c>
      <c r="H7">
        <v>393.2</v>
      </c>
    </row>
    <row r="9" spans="1:10" x14ac:dyDescent="0.25">
      <c r="A9" t="s">
        <v>37</v>
      </c>
      <c r="B9" t="s">
        <v>27</v>
      </c>
      <c r="C9" s="1">
        <v>13774.8</v>
      </c>
      <c r="D9" t="s">
        <v>28</v>
      </c>
      <c r="E9" s="1">
        <v>22977.599999999999</v>
      </c>
      <c r="F9" t="s">
        <v>29</v>
      </c>
      <c r="G9" s="1">
        <v>-9202.7999999999993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9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81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10711</v>
      </c>
      <c r="C6" t="s">
        <v>24</v>
      </c>
      <c r="D6">
        <v>0</v>
      </c>
      <c r="E6">
        <v>0</v>
      </c>
      <c r="F6">
        <v>8</v>
      </c>
      <c r="G6" s="1">
        <v>34173.54</v>
      </c>
      <c r="H6" s="1">
        <v>-34173.54</v>
      </c>
    </row>
    <row r="7" spans="1:8" x14ac:dyDescent="0.25">
      <c r="A7">
        <v>2</v>
      </c>
      <c r="B7">
        <v>11108</v>
      </c>
      <c r="C7" t="s">
        <v>62</v>
      </c>
      <c r="D7">
        <v>0</v>
      </c>
      <c r="E7">
        <v>0</v>
      </c>
      <c r="F7">
        <v>1</v>
      </c>
      <c r="G7" s="1">
        <v>1400</v>
      </c>
      <c r="H7" s="1">
        <v>-1400</v>
      </c>
    </row>
    <row r="9" spans="1:8" x14ac:dyDescent="0.25">
      <c r="A9" t="s">
        <v>37</v>
      </c>
      <c r="B9" t="s">
        <v>27</v>
      </c>
      <c r="C9">
        <v>0</v>
      </c>
      <c r="D9" t="s">
        <v>28</v>
      </c>
      <c r="E9" s="1">
        <v>35573.54</v>
      </c>
      <c r="F9" t="s">
        <v>29</v>
      </c>
      <c r="G9" s="1">
        <v>-35573.54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5"/>
  <sheetViews>
    <sheetView workbookViewId="0">
      <selection activeCell="C20" sqref="C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82</v>
      </c>
      <c r="B2" s="28"/>
      <c r="C2" s="28"/>
      <c r="D2" s="28"/>
      <c r="E2" s="28"/>
      <c r="F2" s="28"/>
      <c r="G2" s="28"/>
      <c r="H2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53</v>
      </c>
      <c r="G6" s="1">
        <v>103719</v>
      </c>
      <c r="H6" s="1">
        <v>-103719</v>
      </c>
    </row>
    <row r="7" spans="1:8" x14ac:dyDescent="0.25">
      <c r="A7">
        <v>2</v>
      </c>
      <c r="B7">
        <v>11041</v>
      </c>
      <c r="C7" t="s">
        <v>83</v>
      </c>
      <c r="D7">
        <v>19</v>
      </c>
      <c r="E7" s="1">
        <v>48641.79</v>
      </c>
      <c r="F7">
        <v>0</v>
      </c>
      <c r="G7">
        <v>0</v>
      </c>
      <c r="H7" s="1">
        <v>48641.79</v>
      </c>
    </row>
    <row r="8" spans="1:8" x14ac:dyDescent="0.25">
      <c r="A8">
        <v>3</v>
      </c>
      <c r="B8">
        <v>11043</v>
      </c>
      <c r="C8" t="s">
        <v>84</v>
      </c>
      <c r="D8">
        <v>9</v>
      </c>
      <c r="E8" s="1">
        <v>17579.87</v>
      </c>
      <c r="F8">
        <v>0</v>
      </c>
      <c r="G8">
        <v>0</v>
      </c>
      <c r="H8" s="1">
        <v>17579.87</v>
      </c>
    </row>
    <row r="9" spans="1:8" x14ac:dyDescent="0.25">
      <c r="A9">
        <v>4</v>
      </c>
      <c r="B9">
        <v>11046</v>
      </c>
      <c r="C9" t="s">
        <v>85</v>
      </c>
      <c r="D9">
        <v>8</v>
      </c>
      <c r="E9" s="1">
        <v>23307.14</v>
      </c>
      <c r="F9">
        <v>0</v>
      </c>
      <c r="G9">
        <v>0</v>
      </c>
      <c r="H9" s="1">
        <v>23307.14</v>
      </c>
    </row>
    <row r="10" spans="1:8" x14ac:dyDescent="0.25">
      <c r="A10">
        <v>5</v>
      </c>
      <c r="B10">
        <v>11047</v>
      </c>
      <c r="C10" t="s">
        <v>86</v>
      </c>
      <c r="D10">
        <v>18</v>
      </c>
      <c r="E10" s="1">
        <v>59766.46</v>
      </c>
      <c r="F10">
        <v>0</v>
      </c>
      <c r="G10">
        <v>0</v>
      </c>
      <c r="H10" s="1">
        <v>59766.46</v>
      </c>
    </row>
    <row r="11" spans="1:8" x14ac:dyDescent="0.25">
      <c r="A11">
        <v>6</v>
      </c>
      <c r="B11">
        <v>11048</v>
      </c>
      <c r="C11" t="s">
        <v>87</v>
      </c>
      <c r="D11">
        <v>2</v>
      </c>
      <c r="E11" s="1">
        <v>4779.6499999999996</v>
      </c>
      <c r="F11">
        <v>0</v>
      </c>
      <c r="G11">
        <v>0</v>
      </c>
      <c r="H11" s="1">
        <v>4779.6499999999996</v>
      </c>
    </row>
    <row r="12" spans="1:8" x14ac:dyDescent="0.25">
      <c r="A12">
        <v>7</v>
      </c>
      <c r="B12">
        <v>11049</v>
      </c>
      <c r="C12" t="s">
        <v>88</v>
      </c>
      <c r="D12">
        <v>11</v>
      </c>
      <c r="E12" s="1">
        <v>15503.61</v>
      </c>
      <c r="F12">
        <v>0</v>
      </c>
      <c r="G12">
        <v>0</v>
      </c>
      <c r="H12" s="1">
        <v>15503.61</v>
      </c>
    </row>
    <row r="13" spans="1:8" x14ac:dyDescent="0.25">
      <c r="A13">
        <v>8</v>
      </c>
      <c r="B13">
        <v>11050</v>
      </c>
      <c r="C13" t="s">
        <v>89</v>
      </c>
      <c r="D13">
        <v>7</v>
      </c>
      <c r="E13" s="1">
        <v>8106.21</v>
      </c>
      <c r="F13">
        <v>0</v>
      </c>
      <c r="G13">
        <v>0</v>
      </c>
      <c r="H13" s="1">
        <v>8106.21</v>
      </c>
    </row>
    <row r="15" spans="1:8" x14ac:dyDescent="0.25">
      <c r="A15" t="s">
        <v>53</v>
      </c>
      <c r="B15" t="s">
        <v>27</v>
      </c>
      <c r="C15" s="1">
        <v>177684.73</v>
      </c>
      <c r="D15" t="s">
        <v>28</v>
      </c>
      <c r="E15" s="1">
        <v>103719</v>
      </c>
      <c r="F15" t="s">
        <v>29</v>
      </c>
      <c r="G15" s="1">
        <v>73965.73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8"/>
  <sheetViews>
    <sheetView workbookViewId="0">
      <selection activeCell="F22" sqref="F2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11040</v>
      </c>
      <c r="C6" t="s">
        <v>8</v>
      </c>
      <c r="D6">
        <v>0</v>
      </c>
      <c r="E6">
        <v>0</v>
      </c>
      <c r="F6">
        <v>19</v>
      </c>
      <c r="G6" s="1">
        <v>48641.79</v>
      </c>
      <c r="H6" s="1">
        <v>-48641.79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48641.79</v>
      </c>
      <c r="F8" t="s">
        <v>29</v>
      </c>
      <c r="G8" s="1">
        <v>-48641.79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8"/>
  <sheetViews>
    <sheetView workbookViewId="0">
      <selection activeCell="D22" sqref="D2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91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11040</v>
      </c>
      <c r="C6" t="s">
        <v>8</v>
      </c>
      <c r="D6">
        <v>0</v>
      </c>
      <c r="E6">
        <v>0</v>
      </c>
      <c r="F6">
        <v>9</v>
      </c>
      <c r="G6" s="1">
        <v>17579.87</v>
      </c>
      <c r="H6" s="1">
        <v>-17579.87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17579.87</v>
      </c>
      <c r="F8" t="s">
        <v>29</v>
      </c>
      <c r="G8" s="1">
        <v>-17579.87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8"/>
  <sheetViews>
    <sheetView workbookViewId="0">
      <selection activeCell="B6" sqref="B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90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11040</v>
      </c>
      <c r="C6" t="s">
        <v>8</v>
      </c>
      <c r="D6">
        <v>0</v>
      </c>
      <c r="E6">
        <v>0</v>
      </c>
      <c r="F6">
        <v>8</v>
      </c>
      <c r="G6" s="1">
        <v>23307.14</v>
      </c>
      <c r="H6" s="1">
        <v>-23307.14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23307.14</v>
      </c>
      <c r="F8" t="s">
        <v>29</v>
      </c>
      <c r="G8" s="1">
        <v>-23307.14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8"/>
  <sheetViews>
    <sheetView workbookViewId="0">
      <selection activeCell="A3" sqref="A3:H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94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11040</v>
      </c>
      <c r="C6" t="s">
        <v>8</v>
      </c>
      <c r="D6">
        <v>0</v>
      </c>
      <c r="E6">
        <v>0</v>
      </c>
      <c r="F6">
        <v>18</v>
      </c>
      <c r="G6" s="1">
        <v>59766.46</v>
      </c>
      <c r="H6" s="1">
        <v>-59766.46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59766.46</v>
      </c>
      <c r="F8" t="s">
        <v>29</v>
      </c>
      <c r="G8" s="1">
        <v>-59766.46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92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9" x14ac:dyDescent="0.25">
      <c r="A6">
        <v>1</v>
      </c>
      <c r="B6">
        <v>11040</v>
      </c>
      <c r="C6" t="s">
        <v>8</v>
      </c>
      <c r="D6">
        <v>0</v>
      </c>
      <c r="E6">
        <v>0</v>
      </c>
      <c r="F6">
        <v>2</v>
      </c>
      <c r="G6" s="1">
        <v>4779.6499999999996</v>
      </c>
      <c r="H6" s="1">
        <v>-4779.6499999999996</v>
      </c>
    </row>
    <row r="8" spans="1:9" x14ac:dyDescent="0.25">
      <c r="A8" t="s">
        <v>34</v>
      </c>
      <c r="B8" t="s">
        <v>27</v>
      </c>
      <c r="C8">
        <v>0</v>
      </c>
      <c r="D8" t="s">
        <v>28</v>
      </c>
      <c r="E8" s="1">
        <v>4779.6499999999996</v>
      </c>
      <c r="F8" t="s">
        <v>29</v>
      </c>
      <c r="G8" s="1">
        <v>-4779.6499999999996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8"/>
  <sheetViews>
    <sheetView workbookViewId="0">
      <selection activeCell="G21" sqref="G2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96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11040</v>
      </c>
      <c r="C6" t="s">
        <v>8</v>
      </c>
      <c r="D6">
        <v>0</v>
      </c>
      <c r="E6">
        <v>0</v>
      </c>
      <c r="F6">
        <v>11</v>
      </c>
      <c r="G6" s="1">
        <v>15503.61</v>
      </c>
      <c r="H6" s="1">
        <v>-15503.61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15503.61</v>
      </c>
      <c r="F8" t="s">
        <v>29</v>
      </c>
      <c r="G8" s="1">
        <v>-15503.61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8"/>
  <sheetViews>
    <sheetView workbookViewId="0">
      <selection activeCell="G17" sqref="G16:G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93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11040</v>
      </c>
      <c r="C6" t="s">
        <v>8</v>
      </c>
      <c r="D6">
        <v>0</v>
      </c>
      <c r="E6">
        <v>0</v>
      </c>
      <c r="F6">
        <v>7</v>
      </c>
      <c r="G6" s="1">
        <v>8106.21</v>
      </c>
      <c r="H6" s="1">
        <v>-8106.21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8106.21</v>
      </c>
      <c r="F8" t="s">
        <v>29</v>
      </c>
      <c r="G8" s="1">
        <v>-8106.21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C22" sqref="C22"/>
    </sheetView>
  </sheetViews>
  <sheetFormatPr defaultRowHeight="13.8" x14ac:dyDescent="0.25"/>
  <cols>
    <col min="1" max="1" width="12.5" bestFit="1" customWidth="1"/>
    <col min="2" max="2" width="8.19921875" bestFit="1" customWidth="1"/>
    <col min="3" max="3" width="19.5" bestFit="1" customWidth="1"/>
    <col min="4" max="4" width="10.5" bestFit="1" customWidth="1"/>
    <col min="5" max="5" width="10.69921875" bestFit="1" customWidth="1"/>
    <col min="6" max="6" width="19.69921875" bestFit="1" customWidth="1"/>
    <col min="7" max="7" width="11.09765625" bestFit="1" customWidth="1"/>
    <col min="8" max="8" width="9.5976562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35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10</v>
      </c>
      <c r="G6" s="1">
        <v>19806.3</v>
      </c>
      <c r="H6" s="1">
        <v>-19806.3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19806.3</v>
      </c>
      <c r="F8" t="s">
        <v>29</v>
      </c>
      <c r="G8" s="1">
        <v>-19806.3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20"/>
  <sheetViews>
    <sheetView workbookViewId="0">
      <selection activeCell="B6" sqref="B6:C18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0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0976562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97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11030</v>
      </c>
      <c r="C6" t="s">
        <v>98</v>
      </c>
      <c r="D6">
        <v>9</v>
      </c>
      <c r="E6" s="1">
        <v>27182.51</v>
      </c>
      <c r="F6">
        <v>0</v>
      </c>
      <c r="G6">
        <v>0</v>
      </c>
      <c r="H6" s="1">
        <v>27182.51</v>
      </c>
    </row>
    <row r="7" spans="1:8" x14ac:dyDescent="0.25">
      <c r="A7">
        <v>2</v>
      </c>
      <c r="B7">
        <v>11031</v>
      </c>
      <c r="C7" t="s">
        <v>99</v>
      </c>
      <c r="D7">
        <v>22</v>
      </c>
      <c r="E7" s="1">
        <v>67004.600000000006</v>
      </c>
      <c r="F7">
        <v>0</v>
      </c>
      <c r="G7">
        <v>0</v>
      </c>
      <c r="H7" s="1">
        <v>67004.600000000006</v>
      </c>
    </row>
    <row r="8" spans="1:8" x14ac:dyDescent="0.25">
      <c r="A8">
        <v>3</v>
      </c>
      <c r="B8">
        <v>11032</v>
      </c>
      <c r="C8" t="s">
        <v>100</v>
      </c>
      <c r="D8">
        <v>5</v>
      </c>
      <c r="E8" s="1">
        <v>32239.23</v>
      </c>
      <c r="F8">
        <v>0</v>
      </c>
      <c r="G8">
        <v>0</v>
      </c>
      <c r="H8" s="1">
        <v>32239.23</v>
      </c>
    </row>
    <row r="9" spans="1:8" x14ac:dyDescent="0.25">
      <c r="A9">
        <v>4</v>
      </c>
      <c r="B9">
        <v>11033</v>
      </c>
      <c r="C9" t="s">
        <v>101</v>
      </c>
      <c r="D9">
        <v>3</v>
      </c>
      <c r="E9" s="1">
        <v>15619.62</v>
      </c>
      <c r="F9">
        <v>0</v>
      </c>
      <c r="G9">
        <v>0</v>
      </c>
      <c r="H9" s="1">
        <v>15619.62</v>
      </c>
    </row>
    <row r="10" spans="1:8" x14ac:dyDescent="0.25">
      <c r="A10">
        <v>5</v>
      </c>
      <c r="B10">
        <v>11034</v>
      </c>
      <c r="C10" t="s">
        <v>102</v>
      </c>
      <c r="D10">
        <v>3</v>
      </c>
      <c r="E10" s="1">
        <v>5894</v>
      </c>
      <c r="F10">
        <v>0</v>
      </c>
      <c r="G10">
        <v>0</v>
      </c>
      <c r="H10" s="1">
        <v>5894</v>
      </c>
    </row>
    <row r="11" spans="1:8" x14ac:dyDescent="0.25">
      <c r="A11">
        <v>6</v>
      </c>
      <c r="B11">
        <v>11035</v>
      </c>
      <c r="C11" t="s">
        <v>103</v>
      </c>
      <c r="D11">
        <v>7</v>
      </c>
      <c r="E11" s="1">
        <v>36000.400000000001</v>
      </c>
      <c r="F11">
        <v>0</v>
      </c>
      <c r="G11">
        <v>0</v>
      </c>
      <c r="H11" s="1">
        <v>36000.400000000001</v>
      </c>
    </row>
    <row r="12" spans="1:8" x14ac:dyDescent="0.25">
      <c r="A12">
        <v>7</v>
      </c>
      <c r="B12">
        <v>11036</v>
      </c>
      <c r="C12" t="s">
        <v>104</v>
      </c>
      <c r="D12">
        <v>13</v>
      </c>
      <c r="E12" s="1">
        <v>36525.72</v>
      </c>
      <c r="F12">
        <v>0</v>
      </c>
      <c r="G12">
        <v>0</v>
      </c>
      <c r="H12" s="1">
        <v>36525.72</v>
      </c>
    </row>
    <row r="13" spans="1:8" x14ac:dyDescent="0.25">
      <c r="A13">
        <v>8</v>
      </c>
      <c r="B13">
        <v>11037</v>
      </c>
      <c r="C13" t="s">
        <v>105</v>
      </c>
      <c r="D13">
        <v>8</v>
      </c>
      <c r="E13" s="1">
        <v>49112.72</v>
      </c>
      <c r="F13">
        <v>0</v>
      </c>
      <c r="G13">
        <v>0</v>
      </c>
      <c r="H13" s="1">
        <v>49112.72</v>
      </c>
    </row>
    <row r="14" spans="1:8" x14ac:dyDescent="0.25">
      <c r="A14">
        <v>9</v>
      </c>
      <c r="B14">
        <v>11038</v>
      </c>
      <c r="C14" t="s">
        <v>106</v>
      </c>
      <c r="D14">
        <v>11</v>
      </c>
      <c r="E14" s="1">
        <v>42561.55</v>
      </c>
      <c r="F14">
        <v>0</v>
      </c>
      <c r="G14">
        <v>0</v>
      </c>
      <c r="H14" s="1">
        <v>42561.55</v>
      </c>
    </row>
    <row r="15" spans="1:8" x14ac:dyDescent="0.25">
      <c r="A15">
        <v>10</v>
      </c>
      <c r="B15">
        <v>11039</v>
      </c>
      <c r="C15" t="s">
        <v>107</v>
      </c>
      <c r="D15">
        <v>14</v>
      </c>
      <c r="E15" s="1">
        <v>44400.639999999999</v>
      </c>
      <c r="F15">
        <v>0</v>
      </c>
      <c r="G15">
        <v>0</v>
      </c>
      <c r="H15" s="1">
        <v>44400.639999999999</v>
      </c>
    </row>
    <row r="16" spans="1:8" x14ac:dyDescent="0.25">
      <c r="A16">
        <v>11</v>
      </c>
      <c r="B16">
        <v>11447</v>
      </c>
      <c r="C16" t="s">
        <v>108</v>
      </c>
      <c r="D16">
        <v>8</v>
      </c>
      <c r="E16" s="1">
        <v>19251.5</v>
      </c>
      <c r="F16">
        <v>0</v>
      </c>
      <c r="G16">
        <v>0</v>
      </c>
      <c r="H16" s="1">
        <v>19251.5</v>
      </c>
    </row>
    <row r="17" spans="1:8" x14ac:dyDescent="0.25">
      <c r="A17">
        <v>12</v>
      </c>
      <c r="B17">
        <v>14133</v>
      </c>
      <c r="C17" t="s">
        <v>109</v>
      </c>
      <c r="D17">
        <v>5</v>
      </c>
      <c r="E17" s="1">
        <v>13227.1</v>
      </c>
      <c r="F17">
        <v>0</v>
      </c>
      <c r="G17">
        <v>0</v>
      </c>
      <c r="H17" s="1">
        <v>13227.1</v>
      </c>
    </row>
    <row r="18" spans="1:8" x14ac:dyDescent="0.25">
      <c r="A18">
        <v>13</v>
      </c>
      <c r="B18">
        <v>28861</v>
      </c>
      <c r="C18" t="s">
        <v>110</v>
      </c>
      <c r="D18">
        <v>7</v>
      </c>
      <c r="E18" s="1">
        <v>43007.56</v>
      </c>
      <c r="F18">
        <v>0</v>
      </c>
      <c r="G18">
        <v>0</v>
      </c>
      <c r="H18" s="1">
        <v>43007.56</v>
      </c>
    </row>
    <row r="20" spans="1:8" x14ac:dyDescent="0.25">
      <c r="A20" t="s">
        <v>111</v>
      </c>
      <c r="B20" t="s">
        <v>27</v>
      </c>
      <c r="C20" s="1">
        <v>432027.15</v>
      </c>
      <c r="D20" t="s">
        <v>28</v>
      </c>
      <c r="E20">
        <v>0</v>
      </c>
      <c r="F20" t="s">
        <v>29</v>
      </c>
      <c r="G20" s="1">
        <v>432027.15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8"/>
  <sheetViews>
    <sheetView workbookViewId="0">
      <selection activeCell="D14" sqref="D13:D1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120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9</v>
      </c>
      <c r="G6" s="1">
        <v>27182.51</v>
      </c>
      <c r="H6" s="1">
        <v>-27182.51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27182.51</v>
      </c>
      <c r="F8" t="s">
        <v>29</v>
      </c>
      <c r="G8" s="1">
        <v>-27182.51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8"/>
  <sheetViews>
    <sheetView workbookViewId="0">
      <selection activeCell="C18" sqref="C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116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22</v>
      </c>
      <c r="G6" s="1">
        <v>67004.600000000006</v>
      </c>
      <c r="H6" s="1">
        <v>-67004.600000000006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67004.600000000006</v>
      </c>
      <c r="F8" t="s">
        <v>29</v>
      </c>
      <c r="G8" s="1">
        <v>-67004.600000000006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8"/>
  <sheetViews>
    <sheetView workbookViewId="0">
      <selection activeCell="C12" sqref="B9:C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119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5</v>
      </c>
      <c r="G6" s="1">
        <v>32239.23</v>
      </c>
      <c r="H6" s="1">
        <v>-32239.23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32239.23</v>
      </c>
      <c r="F8" t="s">
        <v>29</v>
      </c>
      <c r="G8" s="1">
        <v>-32239.23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8"/>
  <sheetViews>
    <sheetView workbookViewId="0">
      <selection activeCell="D11" sqref="D1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121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3</v>
      </c>
      <c r="G6" s="1">
        <v>15619.62</v>
      </c>
      <c r="H6" s="1">
        <v>-15619.62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15619.62</v>
      </c>
      <c r="F8" t="s">
        <v>29</v>
      </c>
      <c r="G8" s="1">
        <v>-15619.62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9"/>
  <sheetViews>
    <sheetView workbookViewId="0">
      <selection activeCell="E21" sqref="E2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0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122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3</v>
      </c>
      <c r="G6" s="1">
        <v>5894</v>
      </c>
      <c r="H6" s="1">
        <v>-5894</v>
      </c>
    </row>
    <row r="7" spans="1:8" x14ac:dyDescent="0.25">
      <c r="A7">
        <v>2</v>
      </c>
      <c r="B7">
        <v>11447</v>
      </c>
      <c r="C7" t="s">
        <v>108</v>
      </c>
      <c r="D7">
        <v>0</v>
      </c>
      <c r="E7">
        <v>0</v>
      </c>
      <c r="F7">
        <v>2</v>
      </c>
      <c r="G7" s="1">
        <v>1273.76</v>
      </c>
      <c r="H7" s="1">
        <v>-1273.76</v>
      </c>
    </row>
    <row r="9" spans="1:8" x14ac:dyDescent="0.25">
      <c r="A9" t="s">
        <v>37</v>
      </c>
      <c r="B9" t="s">
        <v>27</v>
      </c>
      <c r="C9">
        <v>0</v>
      </c>
      <c r="D9" t="s">
        <v>28</v>
      </c>
      <c r="E9" s="1">
        <v>7167.76</v>
      </c>
      <c r="F9" t="s">
        <v>29</v>
      </c>
      <c r="G9" s="1">
        <v>-7167.76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8"/>
  <sheetViews>
    <sheetView workbookViewId="0">
      <selection activeCell="E22" sqref="E2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114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7</v>
      </c>
      <c r="G6" s="1">
        <v>36000.400000000001</v>
      </c>
      <c r="H6" s="1">
        <v>-36000.400000000001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36000.400000000001</v>
      </c>
      <c r="F8" t="s">
        <v>29</v>
      </c>
      <c r="G8" s="1">
        <v>-36000.400000000001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1"/>
  <sheetViews>
    <sheetView workbookViewId="0">
      <selection activeCell="G21" sqref="G21"/>
    </sheetView>
  </sheetViews>
  <sheetFormatPr defaultColWidth="8.8984375"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123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13</v>
      </c>
      <c r="G6" s="1">
        <v>36525.72</v>
      </c>
      <c r="H6" s="1">
        <v>-36525.72</v>
      </c>
    </row>
    <row r="7" spans="1:8" x14ac:dyDescent="0.25">
      <c r="A7">
        <v>2</v>
      </c>
      <c r="B7">
        <v>28861</v>
      </c>
      <c r="C7" t="s">
        <v>110</v>
      </c>
      <c r="D7">
        <v>0</v>
      </c>
      <c r="E7">
        <v>0</v>
      </c>
      <c r="F7">
        <v>1</v>
      </c>
      <c r="G7" s="1">
        <v>1250</v>
      </c>
      <c r="H7" s="1">
        <v>-1250</v>
      </c>
    </row>
    <row r="8" spans="1:8" x14ac:dyDescent="0.25">
      <c r="A8">
        <v>3</v>
      </c>
      <c r="B8">
        <v>11038</v>
      </c>
      <c r="C8" t="s">
        <v>106</v>
      </c>
      <c r="D8">
        <v>1</v>
      </c>
      <c r="E8" s="1">
        <v>1200</v>
      </c>
      <c r="F8">
        <v>0</v>
      </c>
      <c r="G8">
        <v>0</v>
      </c>
      <c r="H8" s="1">
        <v>1200</v>
      </c>
    </row>
    <row r="9" spans="1:8" x14ac:dyDescent="0.25">
      <c r="A9">
        <v>4</v>
      </c>
      <c r="B9">
        <v>14133</v>
      </c>
      <c r="C9" t="s">
        <v>109</v>
      </c>
      <c r="D9">
        <v>1</v>
      </c>
      <c r="E9">
        <v>78.27</v>
      </c>
      <c r="F9">
        <v>0</v>
      </c>
      <c r="G9">
        <v>0</v>
      </c>
      <c r="H9">
        <v>78.27</v>
      </c>
    </row>
    <row r="11" spans="1:8" x14ac:dyDescent="0.25">
      <c r="A11" t="s">
        <v>74</v>
      </c>
      <c r="B11" t="s">
        <v>27</v>
      </c>
      <c r="C11" s="1">
        <v>1278.27</v>
      </c>
      <c r="D11" t="s">
        <v>28</v>
      </c>
      <c r="E11" s="1">
        <v>37775.72</v>
      </c>
      <c r="F11" t="s">
        <v>29</v>
      </c>
      <c r="G11" s="1">
        <v>-36497.449999999997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9"/>
  <sheetViews>
    <sheetView workbookViewId="0">
      <selection activeCell="F23" sqref="F2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4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124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8</v>
      </c>
      <c r="G6" s="1">
        <v>49112.72</v>
      </c>
      <c r="H6" s="1">
        <v>-49112.72</v>
      </c>
    </row>
    <row r="7" spans="1:8" x14ac:dyDescent="0.25">
      <c r="A7">
        <v>2</v>
      </c>
      <c r="B7">
        <v>11039</v>
      </c>
      <c r="C7" t="s">
        <v>107</v>
      </c>
      <c r="D7">
        <v>0</v>
      </c>
      <c r="E7">
        <v>0</v>
      </c>
      <c r="F7">
        <v>1</v>
      </c>
      <c r="G7">
        <v>664.6</v>
      </c>
      <c r="H7">
        <v>-664.6</v>
      </c>
    </row>
    <row r="9" spans="1:8" x14ac:dyDescent="0.25">
      <c r="A9" t="s">
        <v>37</v>
      </c>
      <c r="B9" t="s">
        <v>27</v>
      </c>
      <c r="C9">
        <v>0</v>
      </c>
      <c r="D9" t="s">
        <v>28</v>
      </c>
      <c r="E9" s="1">
        <v>49777.32</v>
      </c>
      <c r="F9" t="s">
        <v>29</v>
      </c>
      <c r="G9" s="1">
        <v>-49777.32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9"/>
  <sheetViews>
    <sheetView workbookViewId="0">
      <selection activeCell="G21" sqref="G2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76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11</v>
      </c>
      <c r="G6" s="1">
        <v>42561.55</v>
      </c>
      <c r="H6" s="1">
        <v>-42561.55</v>
      </c>
    </row>
    <row r="7" spans="1:8" x14ac:dyDescent="0.25">
      <c r="A7">
        <v>2</v>
      </c>
      <c r="B7">
        <v>11036</v>
      </c>
      <c r="C7" t="s">
        <v>104</v>
      </c>
      <c r="D7">
        <v>0</v>
      </c>
      <c r="E7">
        <v>0</v>
      </c>
      <c r="F7">
        <v>1</v>
      </c>
      <c r="G7" s="1">
        <v>1200</v>
      </c>
      <c r="H7" s="1">
        <v>-1200</v>
      </c>
    </row>
    <row r="9" spans="1:8" x14ac:dyDescent="0.25">
      <c r="A9" t="s">
        <v>37</v>
      </c>
      <c r="B9" t="s">
        <v>27</v>
      </c>
      <c r="C9">
        <v>0</v>
      </c>
      <c r="D9" t="s">
        <v>28</v>
      </c>
      <c r="E9" s="1">
        <v>43761.55</v>
      </c>
      <c r="F9" t="s">
        <v>29</v>
      </c>
      <c r="G9" s="1">
        <v>-43761.55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B18" sqref="B18:C18"/>
    </sheetView>
  </sheetViews>
  <sheetFormatPr defaultRowHeight="13.8" x14ac:dyDescent="0.25"/>
  <cols>
    <col min="1" max="1" width="12.5" bestFit="1" customWidth="1"/>
    <col min="2" max="2" width="8.19921875" bestFit="1" customWidth="1"/>
    <col min="3" max="3" width="32.5" bestFit="1" customWidth="1"/>
    <col min="4" max="4" width="10.5" bestFit="1" customWidth="1"/>
    <col min="5" max="5" width="10.69921875" bestFit="1" customWidth="1"/>
    <col min="6" max="6" width="19.69921875" bestFit="1" customWidth="1"/>
    <col min="7" max="7" width="11.09765625" bestFit="1" customWidth="1"/>
    <col min="8" max="8" width="9.59765625" bestFit="1" customWidth="1"/>
  </cols>
  <sheetData>
    <row r="1" spans="1:9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</row>
    <row r="3" spans="1:9" x14ac:dyDescent="0.25">
      <c r="A3" s="28" t="s">
        <v>36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5</v>
      </c>
      <c r="G6" s="1">
        <v>37790.71</v>
      </c>
      <c r="H6" s="1">
        <v>-37790.71</v>
      </c>
    </row>
    <row r="7" spans="1:9" x14ac:dyDescent="0.25">
      <c r="A7">
        <v>2</v>
      </c>
      <c r="B7">
        <v>11450</v>
      </c>
      <c r="C7" t="s">
        <v>25</v>
      </c>
      <c r="D7">
        <v>0</v>
      </c>
      <c r="E7">
        <v>0</v>
      </c>
      <c r="F7">
        <v>2</v>
      </c>
      <c r="G7" s="1">
        <v>6125.75</v>
      </c>
      <c r="H7" s="1">
        <v>-6125.75</v>
      </c>
    </row>
    <row r="9" spans="1:9" x14ac:dyDescent="0.25">
      <c r="A9" t="s">
        <v>37</v>
      </c>
      <c r="B9" t="s">
        <v>27</v>
      </c>
      <c r="C9">
        <v>0</v>
      </c>
      <c r="D9" t="s">
        <v>28</v>
      </c>
      <c r="E9" s="1">
        <v>43916.46</v>
      </c>
      <c r="F9" t="s">
        <v>29</v>
      </c>
      <c r="G9" s="1">
        <v>-43916.46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1"/>
  <sheetViews>
    <sheetView workbookViewId="0">
      <selection activeCell="D23" sqref="D2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113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14</v>
      </c>
      <c r="G6" s="1">
        <v>44400.639999999999</v>
      </c>
      <c r="H6" s="1">
        <v>-44400.639999999999</v>
      </c>
    </row>
    <row r="7" spans="1:8" x14ac:dyDescent="0.25">
      <c r="A7">
        <v>2</v>
      </c>
      <c r="B7">
        <v>14133</v>
      </c>
      <c r="C7" t="s">
        <v>109</v>
      </c>
      <c r="D7">
        <v>0</v>
      </c>
      <c r="E7">
        <v>0</v>
      </c>
      <c r="F7">
        <v>1</v>
      </c>
      <c r="G7">
        <v>688.75</v>
      </c>
      <c r="H7">
        <v>-688.75</v>
      </c>
    </row>
    <row r="8" spans="1:8" x14ac:dyDescent="0.25">
      <c r="A8">
        <v>3</v>
      </c>
      <c r="B8">
        <v>11037</v>
      </c>
      <c r="C8" t="s">
        <v>105</v>
      </c>
      <c r="D8">
        <v>1</v>
      </c>
      <c r="E8">
        <v>664.6</v>
      </c>
      <c r="F8">
        <v>0</v>
      </c>
      <c r="G8">
        <v>0</v>
      </c>
      <c r="H8">
        <v>664.6</v>
      </c>
    </row>
    <row r="9" spans="1:8" x14ac:dyDescent="0.25">
      <c r="A9">
        <v>4</v>
      </c>
      <c r="B9">
        <v>28861</v>
      </c>
      <c r="C9" t="s">
        <v>110</v>
      </c>
      <c r="D9">
        <v>2</v>
      </c>
      <c r="E9" s="1">
        <v>1360.2</v>
      </c>
      <c r="F9">
        <v>2</v>
      </c>
      <c r="G9">
        <v>585</v>
      </c>
      <c r="H9">
        <v>775.2</v>
      </c>
    </row>
    <row r="11" spans="1:8" x14ac:dyDescent="0.25">
      <c r="A11" t="s">
        <v>74</v>
      </c>
      <c r="B11" t="s">
        <v>27</v>
      </c>
      <c r="C11" s="1">
        <v>2024.8</v>
      </c>
      <c r="D11" t="s">
        <v>28</v>
      </c>
      <c r="E11" s="1">
        <v>45674.39</v>
      </c>
      <c r="F11" t="s">
        <v>29</v>
      </c>
      <c r="G11" s="1">
        <v>-43649.59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9"/>
  <sheetViews>
    <sheetView workbookViewId="0">
      <selection activeCell="D16" sqref="D1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3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25">
      <c r="A3" s="28" t="s">
        <v>118</v>
      </c>
      <c r="B3" s="28"/>
      <c r="C3" s="28"/>
      <c r="D3" s="28"/>
      <c r="E3" s="28"/>
      <c r="F3" s="28"/>
      <c r="G3" s="28"/>
      <c r="H3" s="28"/>
      <c r="I3" s="28"/>
      <c r="J3" s="28"/>
    </row>
    <row r="5" spans="1:10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10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8</v>
      </c>
      <c r="G6" s="1">
        <v>19251.5</v>
      </c>
      <c r="H6" s="1">
        <v>-19251.5</v>
      </c>
    </row>
    <row r="7" spans="1:10" x14ac:dyDescent="0.25">
      <c r="A7">
        <v>2</v>
      </c>
      <c r="B7">
        <v>11034</v>
      </c>
      <c r="C7" t="s">
        <v>102</v>
      </c>
      <c r="D7">
        <v>2</v>
      </c>
      <c r="E7" s="1">
        <v>1273.76</v>
      </c>
      <c r="F7">
        <v>0</v>
      </c>
      <c r="G7">
        <v>0</v>
      </c>
      <c r="H7" s="1">
        <v>1273.76</v>
      </c>
    </row>
    <row r="9" spans="1:10" x14ac:dyDescent="0.25">
      <c r="A9" t="s">
        <v>37</v>
      </c>
      <c r="B9" t="s">
        <v>27</v>
      </c>
      <c r="C9" s="1">
        <v>1273.76</v>
      </c>
      <c r="D9" t="s">
        <v>28</v>
      </c>
      <c r="E9" s="1">
        <v>19251.5</v>
      </c>
      <c r="F9" t="s">
        <v>29</v>
      </c>
      <c r="G9" s="1">
        <v>-17977.740000000002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1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117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5</v>
      </c>
      <c r="G6" s="1">
        <v>13227.1</v>
      </c>
      <c r="H6" s="1">
        <v>-13227.1</v>
      </c>
    </row>
    <row r="7" spans="1:8" x14ac:dyDescent="0.25">
      <c r="A7">
        <v>2</v>
      </c>
      <c r="B7">
        <v>11036</v>
      </c>
      <c r="C7" t="s">
        <v>104</v>
      </c>
      <c r="D7">
        <v>0</v>
      </c>
      <c r="E7">
        <v>0</v>
      </c>
      <c r="F7">
        <v>1</v>
      </c>
      <c r="G7">
        <v>78.27</v>
      </c>
      <c r="H7">
        <v>-78.27</v>
      </c>
    </row>
    <row r="8" spans="1:8" x14ac:dyDescent="0.25">
      <c r="A8">
        <v>3</v>
      </c>
      <c r="B8">
        <v>11039</v>
      </c>
      <c r="C8" t="s">
        <v>107</v>
      </c>
      <c r="D8">
        <v>1</v>
      </c>
      <c r="E8">
        <v>688.75</v>
      </c>
      <c r="F8">
        <v>0</v>
      </c>
      <c r="G8">
        <v>0</v>
      </c>
      <c r="H8">
        <v>688.75</v>
      </c>
    </row>
    <row r="9" spans="1:8" x14ac:dyDescent="0.25">
      <c r="A9">
        <v>4</v>
      </c>
      <c r="B9">
        <v>28861</v>
      </c>
      <c r="C9" t="s">
        <v>110</v>
      </c>
      <c r="D9">
        <v>1</v>
      </c>
      <c r="E9">
        <v>936</v>
      </c>
      <c r="F9">
        <v>1</v>
      </c>
      <c r="G9" s="1">
        <v>3250</v>
      </c>
      <c r="H9" s="1">
        <v>-2314</v>
      </c>
    </row>
    <row r="11" spans="1:8" x14ac:dyDescent="0.25">
      <c r="A11" t="s">
        <v>74</v>
      </c>
      <c r="B11" t="s">
        <v>27</v>
      </c>
      <c r="C11" s="1">
        <v>1624.75</v>
      </c>
      <c r="D11" t="s">
        <v>28</v>
      </c>
      <c r="E11" s="1">
        <v>16555.37</v>
      </c>
      <c r="F11" t="s">
        <v>29</v>
      </c>
      <c r="G11" s="1">
        <v>-14930.62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11"/>
  <sheetViews>
    <sheetView workbookViewId="0">
      <selection activeCell="F21" sqref="F2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125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10705</v>
      </c>
      <c r="C6" t="s">
        <v>112</v>
      </c>
      <c r="D6">
        <v>0</v>
      </c>
      <c r="E6">
        <v>0</v>
      </c>
      <c r="F6">
        <v>7</v>
      </c>
      <c r="G6" s="1">
        <v>43007.56</v>
      </c>
      <c r="H6" s="1">
        <v>-43007.56</v>
      </c>
    </row>
    <row r="7" spans="1:8" x14ac:dyDescent="0.25">
      <c r="A7">
        <v>2</v>
      </c>
      <c r="B7">
        <v>11036</v>
      </c>
      <c r="C7" t="s">
        <v>104</v>
      </c>
      <c r="D7">
        <v>1</v>
      </c>
      <c r="E7" s="1">
        <v>1250</v>
      </c>
      <c r="F7">
        <v>0</v>
      </c>
      <c r="G7">
        <v>0</v>
      </c>
      <c r="H7" s="1">
        <v>1250</v>
      </c>
    </row>
    <row r="8" spans="1:8" x14ac:dyDescent="0.25">
      <c r="A8">
        <v>3</v>
      </c>
      <c r="B8">
        <v>11039</v>
      </c>
      <c r="C8" t="s">
        <v>107</v>
      </c>
      <c r="D8">
        <v>2</v>
      </c>
      <c r="E8">
        <v>585</v>
      </c>
      <c r="F8">
        <v>2</v>
      </c>
      <c r="G8" s="1">
        <v>1360.2</v>
      </c>
      <c r="H8">
        <v>-775.2</v>
      </c>
    </row>
    <row r="9" spans="1:8" x14ac:dyDescent="0.25">
      <c r="A9">
        <v>4</v>
      </c>
      <c r="B9">
        <v>14133</v>
      </c>
      <c r="C9" t="s">
        <v>109</v>
      </c>
      <c r="D9">
        <v>1</v>
      </c>
      <c r="E9" s="1">
        <v>3250</v>
      </c>
      <c r="F9">
        <v>1</v>
      </c>
      <c r="G9">
        <v>936</v>
      </c>
      <c r="H9" s="1">
        <v>2314</v>
      </c>
    </row>
    <row r="11" spans="1:8" x14ac:dyDescent="0.25">
      <c r="A11" t="s">
        <v>74</v>
      </c>
      <c r="B11" t="s">
        <v>27</v>
      </c>
      <c r="C11" s="1">
        <v>5085</v>
      </c>
      <c r="D11" t="s">
        <v>28</v>
      </c>
      <c r="E11" s="1">
        <v>45303.76</v>
      </c>
      <c r="F11" t="s">
        <v>29</v>
      </c>
      <c r="G11" s="1">
        <v>-40218.76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workbookViewId="0">
      <selection activeCell="B18" sqref="B18:C18"/>
    </sheetView>
  </sheetViews>
  <sheetFormatPr defaultRowHeight="13.8" x14ac:dyDescent="0.25"/>
  <cols>
    <col min="1" max="1" width="12.5" bestFit="1" customWidth="1"/>
    <col min="2" max="2" width="8.19921875" bestFit="1" customWidth="1"/>
    <col min="3" max="3" width="32.5" bestFit="1" customWidth="1"/>
    <col min="4" max="4" width="10.5" bestFit="1" customWidth="1"/>
    <col min="5" max="5" width="10.69921875" bestFit="1" customWidth="1"/>
    <col min="6" max="6" width="19.69921875" bestFit="1" customWidth="1"/>
    <col min="7" max="7" width="11.09765625" bestFit="1" customWidth="1"/>
    <col min="8" max="8" width="9.5976562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38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3</v>
      </c>
      <c r="G6" s="1">
        <v>3386.5</v>
      </c>
      <c r="H6" s="1">
        <v>-3386.5</v>
      </c>
    </row>
    <row r="7" spans="1:8" x14ac:dyDescent="0.25">
      <c r="A7">
        <v>2</v>
      </c>
      <c r="B7">
        <v>11450</v>
      </c>
      <c r="C7" t="s">
        <v>25</v>
      </c>
      <c r="D7">
        <v>0</v>
      </c>
      <c r="E7">
        <v>0</v>
      </c>
      <c r="F7">
        <v>8</v>
      </c>
      <c r="G7" s="1">
        <v>18862.84</v>
      </c>
      <c r="H7" s="1">
        <v>-18862.84</v>
      </c>
    </row>
    <row r="9" spans="1:8" x14ac:dyDescent="0.25">
      <c r="A9" t="s">
        <v>37</v>
      </c>
      <c r="B9" t="s">
        <v>27</v>
      </c>
      <c r="C9">
        <v>0</v>
      </c>
      <c r="D9" t="s">
        <v>28</v>
      </c>
      <c r="E9" s="1">
        <v>22249.34</v>
      </c>
      <c r="F9" t="s">
        <v>29</v>
      </c>
      <c r="G9" s="1">
        <v>-22249.34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workbookViewId="0">
      <selection activeCell="B18" sqref="B18:C18"/>
    </sheetView>
  </sheetViews>
  <sheetFormatPr defaultRowHeight="13.8" x14ac:dyDescent="0.25"/>
  <cols>
    <col min="1" max="1" width="12.5" bestFit="1" customWidth="1"/>
    <col min="2" max="2" width="8.19921875" bestFit="1" customWidth="1"/>
    <col min="3" max="3" width="19.5" bestFit="1" customWidth="1"/>
    <col min="4" max="4" width="10.5" bestFit="1" customWidth="1"/>
    <col min="5" max="5" width="10.69921875" bestFit="1" customWidth="1"/>
    <col min="6" max="6" width="19.69921875" bestFit="1" customWidth="1"/>
    <col min="7" max="7" width="11.09765625" bestFit="1" customWidth="1"/>
    <col min="8" max="8" width="9.5976562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39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10</v>
      </c>
      <c r="G6" s="1">
        <v>96670.03</v>
      </c>
      <c r="H6" s="1">
        <v>-96670.03</v>
      </c>
    </row>
    <row r="8" spans="1:8" x14ac:dyDescent="0.25">
      <c r="A8" t="s">
        <v>34</v>
      </c>
      <c r="B8" t="s">
        <v>27</v>
      </c>
      <c r="C8">
        <v>0</v>
      </c>
      <c r="D8" t="s">
        <v>28</v>
      </c>
      <c r="E8" s="1">
        <v>96670.03</v>
      </c>
      <c r="F8" t="s">
        <v>29</v>
      </c>
      <c r="G8" s="1">
        <v>-96670.03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F23" sqref="F2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"/>
    </row>
    <row r="3" spans="1:9" x14ac:dyDescent="0.25">
      <c r="A3" s="28" t="s">
        <v>55</v>
      </c>
      <c r="B3" s="28"/>
      <c r="C3" s="28"/>
      <c r="D3" s="28"/>
      <c r="E3" s="28"/>
      <c r="F3" s="28"/>
      <c r="G3" s="28"/>
      <c r="H3" s="28"/>
    </row>
    <row r="5" spans="1:9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9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4</v>
      </c>
      <c r="G6" s="1">
        <v>20136.830000000002</v>
      </c>
      <c r="H6" s="1">
        <v>-20136.830000000002</v>
      </c>
    </row>
    <row r="8" spans="1:9" x14ac:dyDescent="0.25">
      <c r="A8" t="s">
        <v>34</v>
      </c>
      <c r="B8" t="s">
        <v>27</v>
      </c>
      <c r="C8">
        <v>0</v>
      </c>
      <c r="D8" t="s">
        <v>28</v>
      </c>
      <c r="E8" s="1">
        <v>20136.830000000002</v>
      </c>
      <c r="F8" t="s">
        <v>29</v>
      </c>
      <c r="G8" s="1">
        <v>-20136.830000000002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"/>
  <sheetViews>
    <sheetView workbookViewId="0">
      <selection activeCell="E12" sqref="E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69921875" bestFit="1" customWidth="1"/>
  </cols>
  <sheetData>
    <row r="1" spans="1:8" x14ac:dyDescent="0.25">
      <c r="A1" s="28" t="s">
        <v>30</v>
      </c>
      <c r="B1" s="28"/>
      <c r="C1" s="28"/>
      <c r="D1" s="28"/>
      <c r="E1" s="28"/>
      <c r="F1" s="28"/>
      <c r="G1" s="28"/>
      <c r="H1" s="28"/>
    </row>
    <row r="3" spans="1:8" x14ac:dyDescent="0.25">
      <c r="A3" s="28" t="s">
        <v>40</v>
      </c>
      <c r="B3" s="28"/>
      <c r="C3" s="28"/>
      <c r="D3" s="28"/>
      <c r="E3" s="28"/>
      <c r="F3" s="28"/>
      <c r="G3" s="28"/>
      <c r="H3" s="28"/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8" x14ac:dyDescent="0.25">
      <c r="A6">
        <v>1</v>
      </c>
      <c r="B6">
        <v>10710</v>
      </c>
      <c r="C6" t="s">
        <v>33</v>
      </c>
      <c r="D6">
        <v>0</v>
      </c>
      <c r="E6">
        <v>0</v>
      </c>
      <c r="F6">
        <v>21</v>
      </c>
      <c r="G6" s="1">
        <v>121795.22</v>
      </c>
      <c r="H6" s="1">
        <v>-121795.22</v>
      </c>
    </row>
    <row r="7" spans="1:8" x14ac:dyDescent="0.25">
      <c r="A7">
        <v>2</v>
      </c>
      <c r="B7">
        <v>11098</v>
      </c>
      <c r="C7" t="s">
        <v>18</v>
      </c>
      <c r="D7">
        <v>9</v>
      </c>
      <c r="E7" s="1">
        <v>10485.450000000001</v>
      </c>
      <c r="F7">
        <v>0</v>
      </c>
      <c r="G7">
        <v>0</v>
      </c>
      <c r="H7" s="1">
        <v>10485.450000000001</v>
      </c>
    </row>
    <row r="8" spans="1:8" x14ac:dyDescent="0.25">
      <c r="A8">
        <v>3</v>
      </c>
      <c r="B8">
        <v>11096</v>
      </c>
      <c r="C8" t="s">
        <v>16</v>
      </c>
      <c r="D8">
        <v>6</v>
      </c>
      <c r="E8" s="1">
        <v>17113.099999999999</v>
      </c>
      <c r="F8">
        <v>2</v>
      </c>
      <c r="G8">
        <v>500</v>
      </c>
      <c r="H8" s="1">
        <v>16613.099999999999</v>
      </c>
    </row>
    <row r="9" spans="1:8" x14ac:dyDescent="0.25">
      <c r="A9">
        <v>4</v>
      </c>
      <c r="B9">
        <v>11097</v>
      </c>
      <c r="C9" t="s">
        <v>17</v>
      </c>
      <c r="D9">
        <v>9</v>
      </c>
      <c r="E9" s="1">
        <v>16996.28</v>
      </c>
      <c r="F9">
        <v>2</v>
      </c>
      <c r="G9" s="1">
        <v>3700</v>
      </c>
      <c r="H9" s="1">
        <v>13296.28</v>
      </c>
    </row>
    <row r="10" spans="1:8" x14ac:dyDescent="0.25">
      <c r="A10">
        <v>5</v>
      </c>
      <c r="B10">
        <v>11450</v>
      </c>
      <c r="C10" t="s">
        <v>25</v>
      </c>
      <c r="D10">
        <v>1</v>
      </c>
      <c r="E10" s="1">
        <v>5623.92</v>
      </c>
      <c r="F10">
        <v>2</v>
      </c>
      <c r="G10">
        <v>186.18</v>
      </c>
      <c r="H10" s="1">
        <v>5437.74</v>
      </c>
    </row>
    <row r="12" spans="1:8" x14ac:dyDescent="0.25">
      <c r="A12" t="s">
        <v>41</v>
      </c>
      <c r="B12" t="s">
        <v>27</v>
      </c>
      <c r="C12" s="1">
        <v>50218.75</v>
      </c>
      <c r="D12" t="s">
        <v>28</v>
      </c>
      <c r="E12" s="1">
        <v>126181.4</v>
      </c>
      <c r="F12" t="s">
        <v>29</v>
      </c>
      <c r="G12" s="1">
        <v>-75962.649999999994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53</vt:i4>
      </vt:variant>
      <vt:variant>
        <vt:lpstr>ช่วงที่มีชื่อ</vt:lpstr>
      </vt:variant>
      <vt:variant>
        <vt:i4>1</vt:i4>
      </vt:variant>
    </vt:vector>
  </HeadingPairs>
  <TitlesOfParts>
    <vt:vector size="54" baseType="lpstr">
      <vt:lpstr>สรุปไตรมาส1</vt:lpstr>
      <vt:lpstr>โรงพยาบาลศูนย์สกลนคร</vt:lpstr>
      <vt:lpstr>โรงพยาบาลกุสุมาลย์</vt:lpstr>
      <vt:lpstr>โรงพยาบาลกุดบาก</vt:lpstr>
      <vt:lpstr>โรงพยาบาลพระอาจารย์ฝั้นอาจาโร</vt:lpstr>
      <vt:lpstr>โรงพยาบาลพังโคน</vt:lpstr>
      <vt:lpstr>โรงพยาบาลวาริชภูมิ</vt:lpstr>
      <vt:lpstr>โรงพยาบาลนิคมน้ำอูน</vt:lpstr>
      <vt:lpstr>โรงพยาบาลวานรนิวาส</vt:lpstr>
      <vt:lpstr>โรงพยาบาลคำตากล้า </vt:lpstr>
      <vt:lpstr>โรงพยาบาลบ้านม่วง</vt:lpstr>
      <vt:lpstr>โรงพยาบาลอากาศอำนวย</vt:lpstr>
      <vt:lpstr>โรงพยาบาลส่องดาว</vt:lpstr>
      <vt:lpstr>โรงพยาบาลเต่างอย</vt:lpstr>
      <vt:lpstr>โรงพยาบาลโคกศรีสุพรรณ</vt:lpstr>
      <vt:lpstr>โรงพยาบาลโพนนาแก้ว</vt:lpstr>
      <vt:lpstr>โรงพยาบาลพระอาจารย์แบน ธนากโร</vt:lpstr>
      <vt:lpstr>โรงพยาบาลนครพนม</vt:lpstr>
      <vt:lpstr>โรงพยาบาลสว่างแดนดิน</vt:lpstr>
      <vt:lpstr>โรงพยาบาลเจริญศิลป์ </vt:lpstr>
      <vt:lpstr>โรงพยาบาลปลาปา</vt:lpstr>
      <vt:lpstr>โรงพยาบาลท่าอุเทน</vt:lpstr>
      <vt:lpstr>โรงพยาบาลบ้านแพง</vt:lpstr>
      <vt:lpstr>โรงพยาบาลนาทม</vt:lpstr>
      <vt:lpstr>โรงพยาบาลเรณูนคร</vt:lpstr>
      <vt:lpstr>โรงพยาบาลนาแก</vt:lpstr>
      <vt:lpstr>โรงพยาบาลศรีสงคราม</vt:lpstr>
      <vt:lpstr>โรงพยาบาลนาหว้า</vt:lpstr>
      <vt:lpstr>โรงพยาบาลโพนสวรรค์</vt:lpstr>
      <vt:lpstr>โรงพยาบาลสมเด็จพระยุพราชธาตุพนม</vt:lpstr>
      <vt:lpstr>โรงพยาบาลวังยาง</vt:lpstr>
      <vt:lpstr>โรงพยาบาลบึงกาฬ</vt:lpstr>
      <vt:lpstr>โรงพยาบาลพรเจริญ</vt:lpstr>
      <vt:lpstr>โรงพยาบาลโซ่พิสัย</vt:lpstr>
      <vt:lpstr>โรงพยาบาลเซกา</vt:lpstr>
      <vt:lpstr>โรงพยาบาลปากคาด</vt:lpstr>
      <vt:lpstr>โรงพยาบาลบึงโขงหลง</vt:lpstr>
      <vt:lpstr>โรงพยาบาลศรีวิไล</vt:lpstr>
      <vt:lpstr> โรงพยาบาลบุ่งคล้า</vt:lpstr>
      <vt:lpstr>โรงพยาบาลเลย</vt:lpstr>
      <vt:lpstr>โรงพยาบาลนาด้วง</vt:lpstr>
      <vt:lpstr>โรงพยาบาลเชียงคาน</vt:lpstr>
      <vt:lpstr> โรงพยาบาลปากชม</vt:lpstr>
      <vt:lpstr> โรงพยาบาลนาแห้ว </vt:lpstr>
      <vt:lpstr>โรงพยาบาลภูเรือ</vt:lpstr>
      <vt:lpstr>โรงพยาบาลท่าลี่</vt:lpstr>
      <vt:lpstr> โรงพยาบาลวังสะพุง</vt:lpstr>
      <vt:lpstr>โรงพยาบาลภูกระดึง</vt:lpstr>
      <vt:lpstr>โรงพยาบาลภูหลวง</vt:lpstr>
      <vt:lpstr>โรงพยาบาลผาขาว</vt:lpstr>
      <vt:lpstr>โรงพยาบาลสมเด็จพระยุพราชฯ</vt:lpstr>
      <vt:lpstr>โรงพยาบาลเอราวัณ</vt:lpstr>
      <vt:lpstr>โรงพยาบาลหนองหิน</vt:lpstr>
      <vt:lpstr>สรุปไตรมาส1!Print_Titles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r8way 01</cp:lastModifiedBy>
  <cp:lastPrinted>2024-03-01T07:58:01Z</cp:lastPrinted>
  <dcterms:created xsi:type="dcterms:W3CDTF">2024-02-22T10:12:22Z</dcterms:created>
  <dcterms:modified xsi:type="dcterms:W3CDTF">2024-03-01T07:58:03Z</dcterms:modified>
</cp:coreProperties>
</file>